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EIPRO\Dropbox\Certificación IPMA-AEIPRO\SAC_2019_ICR4\Manual de Procedimientos v4 2019\PC 07\Formatos PC 07\"/>
    </mc:Choice>
  </mc:AlternateContent>
  <xr:revisionPtr revIDLastSave="0" documentId="13_ncr:1_{F51D156E-4ABD-492B-8E1A-F13251A600FE}" xr6:coauthVersionLast="47" xr6:coauthVersionMax="47" xr10:uidLastSave="{00000000-0000-0000-0000-000000000000}"/>
  <bookViews>
    <workbookView xWindow="-120" yWindow="-120" windowWidth="24240" windowHeight="13020" tabRatio="685" firstSheet="1" activeTab="5" xr2:uid="{71D890F8-B62C-4FC9-91A7-762003E89385}"/>
  </bookViews>
  <sheets>
    <sheet name="01.Instrucciones de uso" sheetId="2" r:id="rId1"/>
    <sheet name="02.Calificación del Candidato" sheetId="13" r:id="rId2"/>
    <sheet name="03.Calificación del Evaluador" sheetId="14" r:id="rId3"/>
    <sheet name="Detalles para Proyectos" sheetId="15" r:id="rId4"/>
    <sheet name="Detalles para Programas" sheetId="16" r:id="rId5"/>
    <sheet name="Detalles para Carteras" sheetId="17" r:id="rId6"/>
  </sheets>
  <externalReferences>
    <externalReference r:id="rId7"/>
  </externalReferences>
  <definedNames>
    <definedName name="_xlnm.Print_Area" localSheetId="0">'01.Instrucciones de uso'!$A$1:$B$21</definedName>
    <definedName name="_xlnm.Print_Area" localSheetId="1">'02.Calificación del Candidato'!$A$6:$H$65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4" l="1"/>
  <c r="Y17" i="14"/>
  <c r="Y18" i="14"/>
  <c r="Y19" i="14"/>
  <c r="Y20" i="14"/>
  <c r="Y21" i="14"/>
  <c r="Y22" i="14"/>
  <c r="Y23" i="14"/>
  <c r="Y24" i="14"/>
  <c r="Y25" i="14"/>
  <c r="Y26" i="14"/>
  <c r="Y28" i="14"/>
  <c r="W17" i="14"/>
  <c r="W18" i="14"/>
  <c r="W19" i="14"/>
  <c r="W20" i="14"/>
  <c r="W21" i="14"/>
  <c r="W22" i="14"/>
  <c r="W23" i="14"/>
  <c r="W24" i="14"/>
  <c r="W25" i="14"/>
  <c r="W26" i="14"/>
  <c r="BC17" i="14"/>
  <c r="BC18" i="14"/>
  <c r="BC19" i="14"/>
  <c r="BC20" i="14"/>
  <c r="BC21" i="14"/>
  <c r="BC22" i="14"/>
  <c r="BC23" i="14"/>
  <c r="BC24" i="14"/>
  <c r="BC25" i="14"/>
  <c r="BC26" i="14"/>
  <c r="BC28" i="14"/>
  <c r="X28" i="14"/>
  <c r="C29" i="13"/>
  <c r="C31" i="14"/>
  <c r="X29" i="14"/>
  <c r="U17" i="14"/>
  <c r="U18" i="14"/>
  <c r="U19" i="14"/>
  <c r="U20" i="14"/>
  <c r="U21" i="14"/>
  <c r="U22" i="14"/>
  <c r="U23" i="14"/>
  <c r="U24" i="14"/>
  <c r="U25" i="14"/>
  <c r="U26" i="14"/>
  <c r="BA17" i="14"/>
  <c r="BA18" i="14"/>
  <c r="BA19" i="14"/>
  <c r="BA20" i="14"/>
  <c r="BA21" i="14"/>
  <c r="BA22" i="14"/>
  <c r="BA23" i="14"/>
  <c r="BA24" i="14"/>
  <c r="BA25" i="14"/>
  <c r="BA26" i="14"/>
  <c r="BA28" i="14"/>
  <c r="V28" i="14"/>
  <c r="V29" i="14"/>
  <c r="S17" i="14"/>
  <c r="S18" i="14"/>
  <c r="S19" i="14"/>
  <c r="S20" i="14"/>
  <c r="S21" i="14"/>
  <c r="S22" i="14"/>
  <c r="S23" i="14"/>
  <c r="S24" i="14"/>
  <c r="S25" i="14"/>
  <c r="S26" i="14"/>
  <c r="AY17" i="14"/>
  <c r="AY18" i="14"/>
  <c r="AY19" i="14"/>
  <c r="AY20" i="14"/>
  <c r="AY21" i="14"/>
  <c r="AY22" i="14"/>
  <c r="AY23" i="14"/>
  <c r="AY24" i="14"/>
  <c r="AY25" i="14"/>
  <c r="AY26" i="14"/>
  <c r="AY28" i="14"/>
  <c r="T28" i="14"/>
  <c r="T29" i="14"/>
  <c r="Q17" i="14"/>
  <c r="Q18" i="14"/>
  <c r="Q19" i="14"/>
  <c r="Q20" i="14"/>
  <c r="Q21" i="14"/>
  <c r="Q22" i="14"/>
  <c r="Q23" i="14"/>
  <c r="Q24" i="14"/>
  <c r="Q25" i="14"/>
  <c r="Q26" i="14"/>
  <c r="AW17" i="14"/>
  <c r="AW18" i="14"/>
  <c r="AW19" i="14"/>
  <c r="AW20" i="14"/>
  <c r="AW21" i="14"/>
  <c r="AW22" i="14"/>
  <c r="AW23" i="14"/>
  <c r="AW24" i="14"/>
  <c r="AW25" i="14"/>
  <c r="AW26" i="14"/>
  <c r="AW28" i="14"/>
  <c r="R28" i="14"/>
  <c r="R29" i="14"/>
  <c r="O17" i="14"/>
  <c r="O18" i="14"/>
  <c r="O19" i="14"/>
  <c r="O20" i="14"/>
  <c r="O21" i="14"/>
  <c r="O22" i="14"/>
  <c r="O23" i="14"/>
  <c r="O24" i="14"/>
  <c r="O25" i="14"/>
  <c r="O26" i="14"/>
  <c r="AU17" i="14"/>
  <c r="AU18" i="14"/>
  <c r="AU19" i="14"/>
  <c r="AU20" i="14"/>
  <c r="AU21" i="14"/>
  <c r="AU22" i="14"/>
  <c r="AU23" i="14"/>
  <c r="AU24" i="14"/>
  <c r="AU25" i="14"/>
  <c r="AU26" i="14"/>
  <c r="AU28" i="14"/>
  <c r="P28" i="14"/>
  <c r="P29" i="14"/>
  <c r="M17" i="14"/>
  <c r="M18" i="14"/>
  <c r="M19" i="14"/>
  <c r="M20" i="14"/>
  <c r="M21" i="14"/>
  <c r="M22" i="14"/>
  <c r="M23" i="14"/>
  <c r="M24" i="14"/>
  <c r="M25" i="14"/>
  <c r="M26" i="14"/>
  <c r="AS17" i="14"/>
  <c r="AS18" i="14"/>
  <c r="AS19" i="14"/>
  <c r="AS20" i="14"/>
  <c r="AS21" i="14"/>
  <c r="AS22" i="14"/>
  <c r="AS23" i="14"/>
  <c r="AS24" i="14"/>
  <c r="AS25" i="14"/>
  <c r="AS26" i="14"/>
  <c r="AS28" i="14"/>
  <c r="N28" i="14"/>
  <c r="N29" i="14"/>
  <c r="K17" i="14"/>
  <c r="K18" i="14"/>
  <c r="K19" i="14"/>
  <c r="K20" i="14"/>
  <c r="K21" i="14"/>
  <c r="K22" i="14"/>
  <c r="K23" i="14"/>
  <c r="K24" i="14"/>
  <c r="K25" i="14"/>
  <c r="K26" i="14"/>
  <c r="AQ17" i="14"/>
  <c r="AQ18" i="14"/>
  <c r="AQ19" i="14"/>
  <c r="AQ20" i="14"/>
  <c r="AQ21" i="14"/>
  <c r="AQ22" i="14"/>
  <c r="AQ23" i="14"/>
  <c r="AQ24" i="14"/>
  <c r="AQ25" i="14"/>
  <c r="AQ26" i="14"/>
  <c r="AQ28" i="14"/>
  <c r="L28" i="14"/>
  <c r="L29" i="14"/>
  <c r="I17" i="14"/>
  <c r="I18" i="14"/>
  <c r="I19" i="14"/>
  <c r="I20" i="14"/>
  <c r="I21" i="14"/>
  <c r="I22" i="14"/>
  <c r="I23" i="14"/>
  <c r="I24" i="14"/>
  <c r="I25" i="14"/>
  <c r="I26" i="14"/>
  <c r="AO17" i="14"/>
  <c r="AO18" i="14"/>
  <c r="AO19" i="14"/>
  <c r="AO20" i="14"/>
  <c r="AO21" i="14"/>
  <c r="AO22" i="14"/>
  <c r="AO23" i="14"/>
  <c r="AO24" i="14"/>
  <c r="AO25" i="14"/>
  <c r="AO26" i="14"/>
  <c r="AO28" i="14"/>
  <c r="J28" i="14"/>
  <c r="J29" i="14"/>
  <c r="G17" i="14"/>
  <c r="G18" i="14"/>
  <c r="G19" i="14"/>
  <c r="G20" i="14"/>
  <c r="G21" i="14"/>
  <c r="G22" i="14"/>
  <c r="G23" i="14"/>
  <c r="G24" i="14"/>
  <c r="G25" i="14"/>
  <c r="G26" i="14"/>
  <c r="AM17" i="14"/>
  <c r="AM18" i="14"/>
  <c r="AM19" i="14"/>
  <c r="AM20" i="14"/>
  <c r="AM21" i="14"/>
  <c r="AM22" i="14"/>
  <c r="AM23" i="14"/>
  <c r="AM24" i="14"/>
  <c r="AM25" i="14"/>
  <c r="AM26" i="14"/>
  <c r="AM28" i="14"/>
  <c r="H28" i="14"/>
  <c r="H29" i="14"/>
  <c r="E17" i="14"/>
  <c r="E18" i="14"/>
  <c r="E19" i="14"/>
  <c r="E20" i="14"/>
  <c r="E21" i="14"/>
  <c r="E22" i="14"/>
  <c r="E23" i="14"/>
  <c r="E24" i="14"/>
  <c r="E25" i="14"/>
  <c r="E26" i="14"/>
  <c r="AK17" i="14"/>
  <c r="AK18" i="14"/>
  <c r="AK19" i="14"/>
  <c r="AK20" i="14"/>
  <c r="AK21" i="14"/>
  <c r="AK22" i="14"/>
  <c r="AK23" i="14"/>
  <c r="AK24" i="14"/>
  <c r="AK25" i="14"/>
  <c r="AK26" i="14"/>
  <c r="AK28" i="14"/>
  <c r="F28" i="14"/>
  <c r="F29" i="14"/>
  <c r="AI17" i="14"/>
  <c r="C18" i="14"/>
  <c r="AI18" i="14"/>
  <c r="C19" i="14"/>
  <c r="AI19" i="14"/>
  <c r="C20" i="14"/>
  <c r="AI20" i="14"/>
  <c r="C21" i="14"/>
  <c r="AI21" i="14"/>
  <c r="C22" i="14"/>
  <c r="AI22" i="14"/>
  <c r="C23" i="14"/>
  <c r="AI23" i="14"/>
  <c r="C24" i="14"/>
  <c r="AI24" i="14"/>
  <c r="C25" i="14"/>
  <c r="AI25" i="14"/>
  <c r="C26" i="14"/>
  <c r="AI26" i="14"/>
  <c r="AI28" i="14"/>
  <c r="D28" i="14"/>
  <c r="D29" i="14"/>
  <c r="D26" i="13"/>
  <c r="D27" i="13"/>
  <c r="E26" i="13"/>
  <c r="E27" i="13"/>
  <c r="F26" i="13"/>
  <c r="F27" i="13"/>
  <c r="G26" i="13"/>
  <c r="G27" i="13"/>
  <c r="H26" i="13"/>
  <c r="H27" i="13"/>
  <c r="I26" i="13"/>
  <c r="I27" i="13"/>
  <c r="J26" i="13"/>
  <c r="J27" i="13"/>
  <c r="K26" i="13"/>
  <c r="K27" i="13"/>
  <c r="L26" i="13"/>
  <c r="L27" i="13"/>
  <c r="M26" i="13"/>
  <c r="M27" i="13"/>
  <c r="N26" i="13"/>
  <c r="N27" i="13"/>
  <c r="E11" i="14"/>
  <c r="C11" i="14"/>
  <c r="B103" i="17"/>
  <c r="B125" i="16"/>
  <c r="B127" i="15"/>
  <c r="B85" i="17"/>
  <c r="B79" i="17"/>
  <c r="B72" i="17"/>
  <c r="B63" i="17"/>
  <c r="B53" i="17"/>
  <c r="B45" i="17"/>
  <c r="B36" i="17"/>
  <c r="B28" i="17"/>
  <c r="B19" i="17"/>
  <c r="B8" i="17"/>
  <c r="B107" i="16"/>
  <c r="B98" i="16"/>
  <c r="B89" i="16"/>
  <c r="B76" i="16"/>
  <c r="B64" i="16"/>
  <c r="B51" i="16"/>
  <c r="B42" i="16"/>
  <c r="B31" i="16"/>
  <c r="B23" i="16"/>
  <c r="B8" i="16"/>
  <c r="B26" i="14"/>
  <c r="B25" i="14"/>
  <c r="B24" i="14"/>
  <c r="B23" i="14"/>
  <c r="B22" i="14"/>
  <c r="B21" i="14"/>
  <c r="B20" i="14"/>
  <c r="B19" i="14"/>
  <c r="B18" i="14"/>
  <c r="B17" i="14"/>
  <c r="E4" i="17"/>
  <c r="E3" i="17"/>
  <c r="E2" i="17"/>
  <c r="E4" i="16"/>
  <c r="E3" i="16"/>
  <c r="E2" i="16"/>
  <c r="S3" i="17"/>
  <c r="AA8" i="14"/>
  <c r="S2" i="17"/>
  <c r="S3" i="16"/>
  <c r="S2" i="16"/>
  <c r="S2" i="15"/>
  <c r="S3" i="15"/>
  <c r="E4" i="15"/>
  <c r="E3" i="15"/>
  <c r="E2" i="15"/>
  <c r="H8" i="14"/>
  <c r="B109" i="15"/>
  <c r="B101" i="15"/>
  <c r="B92" i="15"/>
  <c r="B79" i="15"/>
  <c r="B67" i="15"/>
  <c r="B54" i="15"/>
  <c r="B43" i="15"/>
  <c r="B30" i="15"/>
  <c r="B23" i="15"/>
  <c r="B8" i="15"/>
  <c r="C26" i="13"/>
  <c r="C27" i="13"/>
  <c r="AB26" i="14"/>
  <c r="AB25" i="14"/>
  <c r="AB24" i="14"/>
  <c r="AB23" i="14"/>
  <c r="AB22" i="14"/>
  <c r="AB21" i="14"/>
  <c r="AB20" i="14"/>
  <c r="AB19" i="14"/>
  <c r="AB18" i="14"/>
  <c r="AB17" i="14"/>
  <c r="P24" i="13"/>
  <c r="P23" i="13"/>
  <c r="P22" i="13"/>
  <c r="P21" i="13"/>
  <c r="P20" i="13"/>
  <c r="P19" i="13"/>
  <c r="P18" i="13"/>
  <c r="P17" i="13"/>
  <c r="P16" i="13"/>
  <c r="P15" i="13"/>
  <c r="R16" i="17"/>
  <c r="R93" i="17"/>
  <c r="R25" i="17"/>
  <c r="R94" i="17"/>
  <c r="R33" i="17"/>
  <c r="R95" i="17"/>
  <c r="R42" i="17"/>
  <c r="R96" i="17"/>
  <c r="R50" i="17"/>
  <c r="R97" i="17"/>
  <c r="R60" i="17"/>
  <c r="R98" i="17"/>
  <c r="R69" i="17"/>
  <c r="R99" i="17"/>
  <c r="R76" i="17"/>
  <c r="R100" i="17"/>
  <c r="R82" i="17"/>
  <c r="R101" i="17"/>
  <c r="R89" i="17"/>
  <c r="R102" i="17"/>
  <c r="R103" i="17"/>
  <c r="C103" i="17"/>
  <c r="R104" i="17"/>
  <c r="Q16" i="17"/>
  <c r="Q93" i="17"/>
  <c r="Q25" i="17"/>
  <c r="Q94" i="17"/>
  <c r="Q33" i="17"/>
  <c r="Q95" i="17"/>
  <c r="Q42" i="17"/>
  <c r="Q96" i="17"/>
  <c r="Q50" i="17"/>
  <c r="Q97" i="17"/>
  <c r="Q60" i="17"/>
  <c r="Q98" i="17"/>
  <c r="Q69" i="17"/>
  <c r="Q99" i="17"/>
  <c r="Q76" i="17"/>
  <c r="Q100" i="17"/>
  <c r="Q82" i="17"/>
  <c r="Q101" i="17"/>
  <c r="Q89" i="17"/>
  <c r="Q102" i="17"/>
  <c r="Q103" i="17"/>
  <c r="Q104" i="17"/>
  <c r="P16" i="17"/>
  <c r="P93" i="17"/>
  <c r="P25" i="17"/>
  <c r="P94" i="17"/>
  <c r="P33" i="17"/>
  <c r="P95" i="17"/>
  <c r="P42" i="17"/>
  <c r="P96" i="17"/>
  <c r="P50" i="17"/>
  <c r="P97" i="17"/>
  <c r="P60" i="17"/>
  <c r="P98" i="17"/>
  <c r="P69" i="17"/>
  <c r="P99" i="17"/>
  <c r="P76" i="17"/>
  <c r="P100" i="17"/>
  <c r="P82" i="17"/>
  <c r="P101" i="17"/>
  <c r="P89" i="17"/>
  <c r="P102" i="17"/>
  <c r="P103" i="17"/>
  <c r="P104" i="17"/>
  <c r="O16" i="17"/>
  <c r="O93" i="17"/>
  <c r="O25" i="17"/>
  <c r="O94" i="17"/>
  <c r="O33" i="17"/>
  <c r="O95" i="17"/>
  <c r="O42" i="17"/>
  <c r="O96" i="17"/>
  <c r="O50" i="17"/>
  <c r="O97" i="17"/>
  <c r="O60" i="17"/>
  <c r="O98" i="17"/>
  <c r="O69" i="17"/>
  <c r="O99" i="17"/>
  <c r="O76" i="17"/>
  <c r="O100" i="17"/>
  <c r="O82" i="17"/>
  <c r="O101" i="17"/>
  <c r="O89" i="17"/>
  <c r="O102" i="17"/>
  <c r="O103" i="17"/>
  <c r="O104" i="17"/>
  <c r="N16" i="17"/>
  <c r="N93" i="17"/>
  <c r="N25" i="17"/>
  <c r="N94" i="17"/>
  <c r="N33" i="17"/>
  <c r="N95" i="17"/>
  <c r="N42" i="17"/>
  <c r="N96" i="17"/>
  <c r="N50" i="17"/>
  <c r="N97" i="17"/>
  <c r="N60" i="17"/>
  <c r="N98" i="17"/>
  <c r="N69" i="17"/>
  <c r="N99" i="17"/>
  <c r="N76" i="17"/>
  <c r="N100" i="17"/>
  <c r="N82" i="17"/>
  <c r="N101" i="17"/>
  <c r="N89" i="17"/>
  <c r="N102" i="17"/>
  <c r="N103" i="17"/>
  <c r="N104" i="17"/>
  <c r="M16" i="17"/>
  <c r="M93" i="17"/>
  <c r="M25" i="17"/>
  <c r="M94" i="17"/>
  <c r="M33" i="17"/>
  <c r="M95" i="17"/>
  <c r="M42" i="17"/>
  <c r="M96" i="17"/>
  <c r="M50" i="17"/>
  <c r="M97" i="17"/>
  <c r="M60" i="17"/>
  <c r="M98" i="17"/>
  <c r="M69" i="17"/>
  <c r="M99" i="17"/>
  <c r="M76" i="17"/>
  <c r="M100" i="17"/>
  <c r="M82" i="17"/>
  <c r="M101" i="17"/>
  <c r="M89" i="17"/>
  <c r="M102" i="17"/>
  <c r="M103" i="17"/>
  <c r="M104" i="17"/>
  <c r="L16" i="17"/>
  <c r="L93" i="17"/>
  <c r="L25" i="17"/>
  <c r="L94" i="17"/>
  <c r="L33" i="17"/>
  <c r="L95" i="17"/>
  <c r="L42" i="17"/>
  <c r="L96" i="17"/>
  <c r="L50" i="17"/>
  <c r="L97" i="17"/>
  <c r="L60" i="17"/>
  <c r="L98" i="17"/>
  <c r="L69" i="17"/>
  <c r="L99" i="17"/>
  <c r="L76" i="17"/>
  <c r="L100" i="17"/>
  <c r="L82" i="17"/>
  <c r="L101" i="17"/>
  <c r="L89" i="17"/>
  <c r="L102" i="17"/>
  <c r="L103" i="17"/>
  <c r="L104" i="17"/>
  <c r="K16" i="17"/>
  <c r="K93" i="17"/>
  <c r="K25" i="17"/>
  <c r="K94" i="17"/>
  <c r="K33" i="17"/>
  <c r="K95" i="17"/>
  <c r="K42" i="17"/>
  <c r="K96" i="17"/>
  <c r="K50" i="17"/>
  <c r="K97" i="17"/>
  <c r="K60" i="17"/>
  <c r="K98" i="17"/>
  <c r="K69" i="17"/>
  <c r="K99" i="17"/>
  <c r="K76" i="17"/>
  <c r="K100" i="17"/>
  <c r="K82" i="17"/>
  <c r="K101" i="17"/>
  <c r="K89" i="17"/>
  <c r="K102" i="17"/>
  <c r="K103" i="17"/>
  <c r="K104" i="17"/>
  <c r="J16" i="17"/>
  <c r="J93" i="17"/>
  <c r="J25" i="17"/>
  <c r="J94" i="17"/>
  <c r="J33" i="17"/>
  <c r="J95" i="17"/>
  <c r="J42" i="17"/>
  <c r="J96" i="17"/>
  <c r="J50" i="17"/>
  <c r="J97" i="17"/>
  <c r="J60" i="17"/>
  <c r="J98" i="17"/>
  <c r="J69" i="17"/>
  <c r="J99" i="17"/>
  <c r="J76" i="17"/>
  <c r="J100" i="17"/>
  <c r="J82" i="17"/>
  <c r="J101" i="17"/>
  <c r="J89" i="17"/>
  <c r="J102" i="17"/>
  <c r="J103" i="17"/>
  <c r="J104" i="17"/>
  <c r="I16" i="17"/>
  <c r="I93" i="17"/>
  <c r="I25" i="17"/>
  <c r="I94" i="17"/>
  <c r="I33" i="17"/>
  <c r="I95" i="17"/>
  <c r="I42" i="17"/>
  <c r="I96" i="17"/>
  <c r="I50" i="17"/>
  <c r="I97" i="17"/>
  <c r="I60" i="17"/>
  <c r="I98" i="17"/>
  <c r="I69" i="17"/>
  <c r="I99" i="17"/>
  <c r="I76" i="17"/>
  <c r="I100" i="17"/>
  <c r="I82" i="17"/>
  <c r="I101" i="17"/>
  <c r="I89" i="17"/>
  <c r="I102" i="17"/>
  <c r="I103" i="17"/>
  <c r="I104" i="17"/>
  <c r="H16" i="17"/>
  <c r="H93" i="17"/>
  <c r="H25" i="17"/>
  <c r="H94" i="17"/>
  <c r="H33" i="17"/>
  <c r="H95" i="17"/>
  <c r="H42" i="17"/>
  <c r="H96" i="17"/>
  <c r="H50" i="17"/>
  <c r="H97" i="17"/>
  <c r="H60" i="17"/>
  <c r="H98" i="17"/>
  <c r="H69" i="17"/>
  <c r="H99" i="17"/>
  <c r="H76" i="17"/>
  <c r="H100" i="17"/>
  <c r="H82" i="17"/>
  <c r="H101" i="17"/>
  <c r="H89" i="17"/>
  <c r="H102" i="17"/>
  <c r="H103" i="17"/>
  <c r="H104" i="17"/>
  <c r="G16" i="17"/>
  <c r="G93" i="17"/>
  <c r="G25" i="17"/>
  <c r="G94" i="17"/>
  <c r="G33" i="17"/>
  <c r="G95" i="17"/>
  <c r="G42" i="17"/>
  <c r="G96" i="17"/>
  <c r="G50" i="17"/>
  <c r="G97" i="17"/>
  <c r="G60" i="17"/>
  <c r="G98" i="17"/>
  <c r="G69" i="17"/>
  <c r="G99" i="17"/>
  <c r="G76" i="17"/>
  <c r="G100" i="17"/>
  <c r="G82" i="17"/>
  <c r="G101" i="17"/>
  <c r="G89" i="17"/>
  <c r="G102" i="17"/>
  <c r="G103" i="17"/>
  <c r="G104" i="17"/>
  <c r="F94" i="17"/>
  <c r="F95" i="17"/>
  <c r="F96" i="17"/>
  <c r="F97" i="17"/>
  <c r="F98" i="17"/>
  <c r="F99" i="17"/>
  <c r="F100" i="17"/>
  <c r="F101" i="17"/>
  <c r="F102" i="17"/>
  <c r="R20" i="16"/>
  <c r="R115" i="16"/>
  <c r="R28" i="16"/>
  <c r="R116" i="16"/>
  <c r="R39" i="16"/>
  <c r="R117" i="16"/>
  <c r="R48" i="16"/>
  <c r="R118" i="16"/>
  <c r="R61" i="16"/>
  <c r="R119" i="16"/>
  <c r="R73" i="16"/>
  <c r="R120" i="16"/>
  <c r="R86" i="16"/>
  <c r="R121" i="16"/>
  <c r="R95" i="16"/>
  <c r="R122" i="16"/>
  <c r="R104" i="16"/>
  <c r="R123" i="16"/>
  <c r="R111" i="16"/>
  <c r="R124" i="16"/>
  <c r="R125" i="16"/>
  <c r="C125" i="16"/>
  <c r="R126" i="16"/>
  <c r="Q20" i="16"/>
  <c r="Q115" i="16"/>
  <c r="Q28" i="16"/>
  <c r="Q116" i="16"/>
  <c r="Q39" i="16"/>
  <c r="Q117" i="16"/>
  <c r="Q48" i="16"/>
  <c r="Q118" i="16"/>
  <c r="Q61" i="16"/>
  <c r="Q119" i="16"/>
  <c r="Q73" i="16"/>
  <c r="Q120" i="16"/>
  <c r="Q86" i="16"/>
  <c r="Q121" i="16"/>
  <c r="Q95" i="16"/>
  <c r="Q122" i="16"/>
  <c r="Q104" i="16"/>
  <c r="Q123" i="16"/>
  <c r="Q111" i="16"/>
  <c r="Q124" i="16"/>
  <c r="Q125" i="16"/>
  <c r="Q126" i="16"/>
  <c r="P20" i="16"/>
  <c r="P115" i="16"/>
  <c r="P28" i="16"/>
  <c r="P116" i="16"/>
  <c r="P39" i="16"/>
  <c r="P117" i="16"/>
  <c r="P48" i="16"/>
  <c r="P118" i="16"/>
  <c r="P61" i="16"/>
  <c r="P119" i="16"/>
  <c r="P73" i="16"/>
  <c r="P120" i="16"/>
  <c r="P86" i="16"/>
  <c r="P121" i="16"/>
  <c r="P95" i="16"/>
  <c r="P122" i="16"/>
  <c r="P104" i="16"/>
  <c r="P123" i="16"/>
  <c r="P111" i="16"/>
  <c r="P124" i="16"/>
  <c r="P125" i="16"/>
  <c r="P126" i="16"/>
  <c r="O20" i="16"/>
  <c r="O115" i="16"/>
  <c r="O28" i="16"/>
  <c r="O116" i="16"/>
  <c r="O39" i="16"/>
  <c r="O117" i="16"/>
  <c r="O48" i="16"/>
  <c r="O118" i="16"/>
  <c r="O61" i="16"/>
  <c r="O119" i="16"/>
  <c r="O73" i="16"/>
  <c r="O120" i="16"/>
  <c r="O86" i="16"/>
  <c r="O121" i="16"/>
  <c r="O95" i="16"/>
  <c r="O122" i="16"/>
  <c r="O104" i="16"/>
  <c r="O123" i="16"/>
  <c r="O111" i="16"/>
  <c r="O124" i="16"/>
  <c r="O125" i="16"/>
  <c r="O126" i="16"/>
  <c r="N20" i="16"/>
  <c r="N115" i="16"/>
  <c r="N28" i="16"/>
  <c r="N116" i="16"/>
  <c r="N39" i="16"/>
  <c r="N117" i="16"/>
  <c r="N48" i="16"/>
  <c r="N118" i="16"/>
  <c r="N61" i="16"/>
  <c r="N119" i="16"/>
  <c r="N73" i="16"/>
  <c r="N120" i="16"/>
  <c r="N86" i="16"/>
  <c r="N121" i="16"/>
  <c r="N95" i="16"/>
  <c r="N122" i="16"/>
  <c r="N104" i="16"/>
  <c r="N123" i="16"/>
  <c r="N111" i="16"/>
  <c r="N124" i="16"/>
  <c r="N125" i="16"/>
  <c r="N126" i="16"/>
  <c r="M20" i="16"/>
  <c r="M115" i="16"/>
  <c r="M28" i="16"/>
  <c r="M116" i="16"/>
  <c r="M39" i="16"/>
  <c r="M117" i="16"/>
  <c r="M48" i="16"/>
  <c r="M118" i="16"/>
  <c r="M61" i="16"/>
  <c r="M119" i="16"/>
  <c r="M73" i="16"/>
  <c r="M120" i="16"/>
  <c r="M86" i="16"/>
  <c r="M121" i="16"/>
  <c r="M95" i="16"/>
  <c r="M122" i="16"/>
  <c r="M104" i="16"/>
  <c r="M123" i="16"/>
  <c r="M111" i="16"/>
  <c r="M124" i="16"/>
  <c r="M125" i="16"/>
  <c r="M126" i="16"/>
  <c r="L20" i="16"/>
  <c r="L115" i="16"/>
  <c r="L28" i="16"/>
  <c r="L116" i="16"/>
  <c r="L39" i="16"/>
  <c r="L117" i="16"/>
  <c r="L48" i="16"/>
  <c r="L118" i="16"/>
  <c r="L61" i="16"/>
  <c r="L119" i="16"/>
  <c r="L73" i="16"/>
  <c r="L120" i="16"/>
  <c r="L86" i="16"/>
  <c r="L121" i="16"/>
  <c r="L95" i="16"/>
  <c r="L122" i="16"/>
  <c r="L104" i="16"/>
  <c r="L123" i="16"/>
  <c r="L111" i="16"/>
  <c r="L124" i="16"/>
  <c r="L125" i="16"/>
  <c r="L126" i="16"/>
  <c r="K20" i="16"/>
  <c r="K115" i="16"/>
  <c r="K28" i="16"/>
  <c r="K116" i="16"/>
  <c r="K39" i="16"/>
  <c r="K117" i="16"/>
  <c r="K48" i="16"/>
  <c r="K118" i="16"/>
  <c r="K61" i="16"/>
  <c r="K119" i="16"/>
  <c r="K73" i="16"/>
  <c r="K120" i="16"/>
  <c r="K86" i="16"/>
  <c r="K121" i="16"/>
  <c r="K95" i="16"/>
  <c r="K122" i="16"/>
  <c r="K104" i="16"/>
  <c r="K123" i="16"/>
  <c r="K111" i="16"/>
  <c r="K124" i="16"/>
  <c r="K125" i="16"/>
  <c r="K126" i="16"/>
  <c r="J20" i="16"/>
  <c r="J115" i="16"/>
  <c r="J28" i="16"/>
  <c r="J116" i="16"/>
  <c r="J39" i="16"/>
  <c r="J117" i="16"/>
  <c r="J48" i="16"/>
  <c r="J118" i="16"/>
  <c r="J61" i="16"/>
  <c r="J119" i="16"/>
  <c r="J73" i="16"/>
  <c r="J120" i="16"/>
  <c r="J86" i="16"/>
  <c r="J121" i="16"/>
  <c r="J95" i="16"/>
  <c r="J122" i="16"/>
  <c r="J104" i="16"/>
  <c r="J123" i="16"/>
  <c r="J111" i="16"/>
  <c r="J124" i="16"/>
  <c r="J125" i="16"/>
  <c r="J126" i="16"/>
  <c r="I20" i="16"/>
  <c r="I115" i="16"/>
  <c r="I28" i="16"/>
  <c r="I116" i="16"/>
  <c r="I39" i="16"/>
  <c r="I117" i="16"/>
  <c r="I48" i="16"/>
  <c r="I118" i="16"/>
  <c r="I61" i="16"/>
  <c r="I119" i="16"/>
  <c r="I73" i="16"/>
  <c r="I120" i="16"/>
  <c r="I86" i="16"/>
  <c r="I121" i="16"/>
  <c r="I95" i="16"/>
  <c r="I122" i="16"/>
  <c r="I104" i="16"/>
  <c r="I123" i="16"/>
  <c r="I111" i="16"/>
  <c r="I124" i="16"/>
  <c r="I125" i="16"/>
  <c r="I126" i="16"/>
  <c r="H20" i="16"/>
  <c r="H115" i="16"/>
  <c r="H28" i="16"/>
  <c r="H116" i="16"/>
  <c r="H39" i="16"/>
  <c r="H117" i="16"/>
  <c r="H48" i="16"/>
  <c r="H118" i="16"/>
  <c r="H61" i="16"/>
  <c r="H119" i="16"/>
  <c r="H73" i="16"/>
  <c r="H120" i="16"/>
  <c r="H86" i="16"/>
  <c r="H121" i="16"/>
  <c r="H95" i="16"/>
  <c r="H122" i="16"/>
  <c r="H104" i="16"/>
  <c r="H123" i="16"/>
  <c r="H111" i="16"/>
  <c r="H124" i="16"/>
  <c r="H125" i="16"/>
  <c r="H126" i="16"/>
  <c r="G20" i="16"/>
  <c r="G115" i="16"/>
  <c r="G28" i="16"/>
  <c r="G116" i="16"/>
  <c r="G39" i="16"/>
  <c r="G117" i="16"/>
  <c r="G48" i="16"/>
  <c r="G118" i="16"/>
  <c r="G61" i="16"/>
  <c r="G119" i="16"/>
  <c r="G73" i="16"/>
  <c r="G120" i="16"/>
  <c r="G86" i="16"/>
  <c r="G121" i="16"/>
  <c r="G95" i="16"/>
  <c r="G122" i="16"/>
  <c r="G104" i="16"/>
  <c r="G123" i="16"/>
  <c r="G111" i="16"/>
  <c r="G124" i="16"/>
  <c r="G125" i="16"/>
  <c r="G126" i="16"/>
  <c r="F116" i="16"/>
  <c r="F117" i="16"/>
  <c r="F118" i="16"/>
  <c r="F119" i="16"/>
  <c r="F120" i="16"/>
  <c r="F121" i="16"/>
  <c r="F122" i="16"/>
  <c r="F123" i="16"/>
  <c r="F124" i="16"/>
  <c r="R20" i="15"/>
  <c r="R117" i="15"/>
  <c r="R27" i="15"/>
  <c r="R118" i="15"/>
  <c r="R40" i="15"/>
  <c r="R119" i="15"/>
  <c r="R51" i="15"/>
  <c r="R120" i="15"/>
  <c r="R64" i="15"/>
  <c r="R121" i="15"/>
  <c r="R76" i="15"/>
  <c r="R122" i="15"/>
  <c r="R89" i="15"/>
  <c r="R123" i="15"/>
  <c r="R98" i="15"/>
  <c r="R124" i="15"/>
  <c r="R106" i="15"/>
  <c r="R125" i="15"/>
  <c r="R113" i="15"/>
  <c r="R126" i="15"/>
  <c r="R127" i="15"/>
  <c r="C127" i="15"/>
  <c r="R128" i="15"/>
  <c r="Q20" i="15"/>
  <c r="Q117" i="15"/>
  <c r="Q27" i="15"/>
  <c r="Q118" i="15"/>
  <c r="Q40" i="15"/>
  <c r="Q119" i="15"/>
  <c r="Q51" i="15"/>
  <c r="Q120" i="15"/>
  <c r="Q64" i="15"/>
  <c r="Q121" i="15"/>
  <c r="Q76" i="15"/>
  <c r="Q122" i="15"/>
  <c r="Q89" i="15"/>
  <c r="Q123" i="15"/>
  <c r="Q98" i="15"/>
  <c r="Q124" i="15"/>
  <c r="Q106" i="15"/>
  <c r="Q125" i="15"/>
  <c r="Q113" i="15"/>
  <c r="Q126" i="15"/>
  <c r="Q127" i="15"/>
  <c r="Q128" i="15"/>
  <c r="P20" i="15"/>
  <c r="P117" i="15"/>
  <c r="P27" i="15"/>
  <c r="P118" i="15"/>
  <c r="P40" i="15"/>
  <c r="P119" i="15"/>
  <c r="P51" i="15"/>
  <c r="P120" i="15"/>
  <c r="P64" i="15"/>
  <c r="P121" i="15"/>
  <c r="P76" i="15"/>
  <c r="P122" i="15"/>
  <c r="P89" i="15"/>
  <c r="P123" i="15"/>
  <c r="P98" i="15"/>
  <c r="P124" i="15"/>
  <c r="P106" i="15"/>
  <c r="P125" i="15"/>
  <c r="P113" i="15"/>
  <c r="P126" i="15"/>
  <c r="P127" i="15"/>
  <c r="P128" i="15"/>
  <c r="O20" i="15"/>
  <c r="O117" i="15"/>
  <c r="O27" i="15"/>
  <c r="O118" i="15"/>
  <c r="O40" i="15"/>
  <c r="O119" i="15"/>
  <c r="O51" i="15"/>
  <c r="O120" i="15"/>
  <c r="O64" i="15"/>
  <c r="O121" i="15"/>
  <c r="O76" i="15"/>
  <c r="O122" i="15"/>
  <c r="O89" i="15"/>
  <c r="O123" i="15"/>
  <c r="O98" i="15"/>
  <c r="O124" i="15"/>
  <c r="O106" i="15"/>
  <c r="O125" i="15"/>
  <c r="O113" i="15"/>
  <c r="O126" i="15"/>
  <c r="O127" i="15"/>
  <c r="O128" i="15"/>
  <c r="N20" i="15"/>
  <c r="N117" i="15"/>
  <c r="N27" i="15"/>
  <c r="N118" i="15"/>
  <c r="N40" i="15"/>
  <c r="N119" i="15"/>
  <c r="N51" i="15"/>
  <c r="N120" i="15"/>
  <c r="N64" i="15"/>
  <c r="N121" i="15"/>
  <c r="N76" i="15"/>
  <c r="N122" i="15"/>
  <c r="N89" i="15"/>
  <c r="N123" i="15"/>
  <c r="N98" i="15"/>
  <c r="N124" i="15"/>
  <c r="N106" i="15"/>
  <c r="N125" i="15"/>
  <c r="N113" i="15"/>
  <c r="N126" i="15"/>
  <c r="N127" i="15"/>
  <c r="N128" i="15"/>
  <c r="M20" i="15"/>
  <c r="M117" i="15"/>
  <c r="M27" i="15"/>
  <c r="M118" i="15"/>
  <c r="M40" i="15"/>
  <c r="M119" i="15"/>
  <c r="M51" i="15"/>
  <c r="M120" i="15"/>
  <c r="M64" i="15"/>
  <c r="M121" i="15"/>
  <c r="M76" i="15"/>
  <c r="M122" i="15"/>
  <c r="M89" i="15"/>
  <c r="M123" i="15"/>
  <c r="M98" i="15"/>
  <c r="M124" i="15"/>
  <c r="M106" i="15"/>
  <c r="M125" i="15"/>
  <c r="M113" i="15"/>
  <c r="M126" i="15"/>
  <c r="M127" i="15"/>
  <c r="M128" i="15"/>
  <c r="L20" i="15"/>
  <c r="L117" i="15"/>
  <c r="L27" i="15"/>
  <c r="L118" i="15"/>
  <c r="L40" i="15"/>
  <c r="L119" i="15"/>
  <c r="L51" i="15"/>
  <c r="L120" i="15"/>
  <c r="L64" i="15"/>
  <c r="L121" i="15"/>
  <c r="L76" i="15"/>
  <c r="L122" i="15"/>
  <c r="L89" i="15"/>
  <c r="L123" i="15"/>
  <c r="L98" i="15"/>
  <c r="L124" i="15"/>
  <c r="L106" i="15"/>
  <c r="L125" i="15"/>
  <c r="L113" i="15"/>
  <c r="L126" i="15"/>
  <c r="L127" i="15"/>
  <c r="L128" i="15"/>
  <c r="K20" i="15"/>
  <c r="K117" i="15"/>
  <c r="K27" i="15"/>
  <c r="K118" i="15"/>
  <c r="K40" i="15"/>
  <c r="K119" i="15"/>
  <c r="K51" i="15"/>
  <c r="K120" i="15"/>
  <c r="K64" i="15"/>
  <c r="K121" i="15"/>
  <c r="K76" i="15"/>
  <c r="K122" i="15"/>
  <c r="K89" i="15"/>
  <c r="K123" i="15"/>
  <c r="K98" i="15"/>
  <c r="K124" i="15"/>
  <c r="K106" i="15"/>
  <c r="K125" i="15"/>
  <c r="K113" i="15"/>
  <c r="K126" i="15"/>
  <c r="K127" i="15"/>
  <c r="K128" i="15"/>
  <c r="J20" i="15"/>
  <c r="J117" i="15"/>
  <c r="J27" i="15"/>
  <c r="J118" i="15"/>
  <c r="J40" i="15"/>
  <c r="J119" i="15"/>
  <c r="J51" i="15"/>
  <c r="J120" i="15"/>
  <c r="J64" i="15"/>
  <c r="J121" i="15"/>
  <c r="J76" i="15"/>
  <c r="J122" i="15"/>
  <c r="J89" i="15"/>
  <c r="J123" i="15"/>
  <c r="J98" i="15"/>
  <c r="J124" i="15"/>
  <c r="J106" i="15"/>
  <c r="J125" i="15"/>
  <c r="J113" i="15"/>
  <c r="J126" i="15"/>
  <c r="J127" i="15"/>
  <c r="J128" i="15"/>
  <c r="I20" i="15"/>
  <c r="I117" i="15"/>
  <c r="I27" i="15"/>
  <c r="I118" i="15"/>
  <c r="I40" i="15"/>
  <c r="I119" i="15"/>
  <c r="I51" i="15"/>
  <c r="I120" i="15"/>
  <c r="I64" i="15"/>
  <c r="I121" i="15"/>
  <c r="I76" i="15"/>
  <c r="I122" i="15"/>
  <c r="I89" i="15"/>
  <c r="I123" i="15"/>
  <c r="I98" i="15"/>
  <c r="I124" i="15"/>
  <c r="I106" i="15"/>
  <c r="I125" i="15"/>
  <c r="I113" i="15"/>
  <c r="I126" i="15"/>
  <c r="I127" i="15"/>
  <c r="I128" i="15"/>
  <c r="H20" i="15"/>
  <c r="H117" i="15"/>
  <c r="H27" i="15"/>
  <c r="H118" i="15"/>
  <c r="H40" i="15"/>
  <c r="H119" i="15"/>
  <c r="H51" i="15"/>
  <c r="H120" i="15"/>
  <c r="H64" i="15"/>
  <c r="H121" i="15"/>
  <c r="H76" i="15"/>
  <c r="H122" i="15"/>
  <c r="H89" i="15"/>
  <c r="H123" i="15"/>
  <c r="H98" i="15"/>
  <c r="H124" i="15"/>
  <c r="H106" i="15"/>
  <c r="H125" i="15"/>
  <c r="H113" i="15"/>
  <c r="H126" i="15"/>
  <c r="H127" i="15"/>
  <c r="H128" i="15"/>
  <c r="G20" i="15"/>
  <c r="G117" i="15"/>
  <c r="G27" i="15"/>
  <c r="G118" i="15"/>
  <c r="G40" i="15"/>
  <c r="G119" i="15"/>
  <c r="G51" i="15"/>
  <c r="G120" i="15"/>
  <c r="G64" i="15"/>
  <c r="G121" i="15"/>
  <c r="G76" i="15"/>
  <c r="G122" i="15"/>
  <c r="G89" i="15"/>
  <c r="G123" i="15"/>
  <c r="G98" i="15"/>
  <c r="G124" i="15"/>
  <c r="G106" i="15"/>
  <c r="G125" i="15"/>
  <c r="G113" i="15"/>
  <c r="G126" i="15"/>
  <c r="G127" i="15"/>
  <c r="G128" i="15"/>
  <c r="F118" i="15"/>
  <c r="F119" i="15"/>
  <c r="F120" i="15"/>
  <c r="F121" i="15"/>
  <c r="F122" i="15"/>
  <c r="F123" i="15"/>
  <c r="F124" i="15"/>
  <c r="F125" i="15"/>
  <c r="F126" i="15"/>
  <c r="BE17" i="14"/>
  <c r="BE18" i="14"/>
  <c r="BE19" i="14"/>
  <c r="BE20" i="14"/>
  <c r="BE21" i="14"/>
  <c r="BE22" i="14"/>
  <c r="BE23" i="14"/>
  <c r="BE24" i="14"/>
  <c r="BE25" i="14"/>
  <c r="BE26" i="14"/>
  <c r="BE28" i="14"/>
  <c r="Z28" i="14"/>
  <c r="Z29" i="14"/>
  <c r="AZ28" i="14"/>
  <c r="AX28" i="14"/>
  <c r="AV28" i="14"/>
  <c r="AT28" i="14"/>
  <c r="AR28" i="14"/>
  <c r="AP28" i="14"/>
  <c r="AN28" i="14"/>
  <c r="AL28" i="14"/>
  <c r="AJ28" i="14"/>
  <c r="W28" i="14"/>
  <c r="U28" i="14"/>
  <c r="S28" i="14"/>
  <c r="Q28" i="14"/>
  <c r="O28" i="14"/>
  <c r="M28" i="14"/>
  <c r="K28" i="14"/>
  <c r="I28" i="14"/>
  <c r="G28" i="14"/>
  <c r="E28" i="14"/>
  <c r="C28" i="14"/>
  <c r="A26" i="14"/>
  <c r="A25" i="14"/>
  <c r="A24" i="14"/>
  <c r="A23" i="14"/>
  <c r="A22" i="14"/>
  <c r="A21" i="14"/>
  <c r="A20" i="14"/>
  <c r="A19" i="14"/>
  <c r="A18" i="14"/>
  <c r="A17" i="14"/>
  <c r="B10" i="13"/>
</calcChain>
</file>

<file path=xl/sharedStrings.xml><?xml version="1.0" encoding="utf-8"?>
<sst xmlns="http://schemas.openxmlformats.org/spreadsheetml/2006/main" count="1351" uniqueCount="399">
  <si>
    <t>1.  Información General</t>
  </si>
  <si>
    <t>¿Preguntas o problemas?</t>
  </si>
  <si>
    <t>aeipro@dpi.upv.es</t>
  </si>
  <si>
    <t>Si tiene preguntas sobre este formulario o algún problema en su utilización, por favor contacte con nosotros:</t>
  </si>
  <si>
    <t>D</t>
  </si>
  <si>
    <t>Autoevaluación de la Complejidad</t>
  </si>
  <si>
    <t>Objetivo</t>
  </si>
  <si>
    <t>Indicadores de la Complejidad</t>
  </si>
  <si>
    <t>Sub-indicadores de la Complejidad</t>
  </si>
  <si>
    <t>Este formato es utilizado tanto por los Candidatos como por los Evaluadores con el fin de evaluar la Complejidad de los proyectos, programas y carteras, siendo usado como cualificador de la experiencia</t>
  </si>
  <si>
    <t>Hay 10 indicadores de la complejidad. En cada hoja de trabajo se incluye una descripción completa de cada indicador. Los indicadores de la complejidad son los mismos para proyectos, programas y carteras</t>
  </si>
  <si>
    <t>Los sub-indicadores de la complejidad están incluidos únicamente en las 3 hojas de "Detalles". Los sub indicadores de la complejidad varían para cada dominio</t>
  </si>
  <si>
    <t>2.  Instruciones para los Candidatos</t>
  </si>
  <si>
    <t>Información inicial</t>
  </si>
  <si>
    <t>Introduzca su nombre, la fecha, el nivel al cual está aplicando (A, B o C) y el dominio al que aplica (proyecto, progama o cartera) en la hoja de Puntuación del Candidato en el lugar indicado</t>
  </si>
  <si>
    <t>Cobertura</t>
  </si>
  <si>
    <t xml:space="preserve">Deberá proporcionar puntuaciones a la complejidad individual para cada uno de los proyectos, programas o carteras incluidos en su Informe de Resumen de Proyecto usados para apoyar su solicitud. Las puntuaciones de complejidad de cada uno (la calificación de la complejidad en el Informe Resumen del Proyecto) debe alcanzar o superar el mínimo de complejidad requerido para el nivel al cual está aplicando. Observe que la puntuación de la complejidad mostrada en el Resumen Ejecutivo del Proyecto debe coincidir con la puntuación mostrada en la Matriz de Complejidad y ser suficiente para cubrir los requisitos de elegibilidad. </t>
  </si>
  <si>
    <t>Antes de empezar</t>
  </si>
  <si>
    <t>Si ud. no ha utilizado anteriormente el enfoque de IPMA para evaluar la complejidad en la dirección, deberá empezar por la hoja de trabajo "Detalles" para el dominio al cual está aplicando:
•  Detalles para Proyectos
•  Detalles para Programas
•  Detalles para Carteras
Pero si ya ha utilizado anteriormente el enfoque de IPMA para evaluar la complejidad en la dirección, puede trabajar directamente con la hoja "Puntuación de los Candidatos"</t>
  </si>
  <si>
    <t>Hoja de Detalles</t>
  </si>
  <si>
    <t>Los encabezados de cada columna van desde la letra A hasta la letra L. Introduzca sus calificaciones para el punto "A" de su solicitud en la columna A del formulario.
Revise cada sub-indicador y su descripción para calificar 1, 2, 3 ó 4. Introduzca la calificación apropiada para cada punto en esa celda. Si no está seguro, o si el sub-indicador no aplica, deje la celda en blanco.
La hoja calculará la puntuación promedio para cada indicador de la complejidad. Si ud. cree que ese promedio es:
•  Incorrecto, introduzca su puntuación en la celda etiquetada como "Evaluación Anulada"
•  Correcto, pase al siguiente indicador</t>
  </si>
  <si>
    <t>Hoja de Calificaciones del Candidato</t>
  </si>
  <si>
    <t>Los encabezados de cada columna van desde la letra A hasta la letra L. Introduzca sus calificaciones para el punto "A" de su solicitud en la columna A del formulario.
Intoduzca en la celda apropiada una calificación para cada indicador de la complejidad por cada punto en su aplicación.</t>
  </si>
  <si>
    <t>2.  Instruciones para los Evaluadores</t>
  </si>
  <si>
    <t>Introduzca su nombre y la fecha. El nombre del candidato y el nivel y dominio al cual aplica se copiará de la hoja de Calificaciones del Candidato</t>
  </si>
  <si>
    <t>Utilice la hoja de "Detalles" como guía adicional si no está seguro de cómo calificar un punto en particular</t>
  </si>
  <si>
    <t>#</t>
  </si>
  <si>
    <t>A</t>
  </si>
  <si>
    <t>B</t>
  </si>
  <si>
    <t>C</t>
  </si>
  <si>
    <t>E</t>
  </si>
  <si>
    <t>F</t>
  </si>
  <si>
    <t>G</t>
  </si>
  <si>
    <t>H</t>
  </si>
  <si>
    <t>I</t>
  </si>
  <si>
    <t>J</t>
  </si>
  <si>
    <t>K</t>
  </si>
  <si>
    <t>L</t>
  </si>
  <si>
    <t>Cand</t>
  </si>
  <si>
    <t>x</t>
  </si>
  <si>
    <t>Simple</t>
  </si>
  <si>
    <t>&lt;10%</t>
  </si>
  <si>
    <t>10-40%</t>
  </si>
  <si>
    <t>40-75%</t>
  </si>
  <si>
    <t>2-3</t>
  </si>
  <si>
    <t>4-5</t>
  </si>
  <si>
    <t>6+</t>
  </si>
  <si>
    <t>1-4</t>
  </si>
  <si>
    <t>5-10</t>
  </si>
  <si>
    <t>11-20</t>
  </si>
  <si>
    <t>20+</t>
  </si>
  <si>
    <t>50-75%</t>
  </si>
  <si>
    <t>75-90%</t>
  </si>
  <si>
    <t>Total</t>
  </si>
  <si>
    <t>90-100%</t>
  </si>
  <si>
    <t>0-50%</t>
  </si>
  <si>
    <t>0-25%</t>
  </si>
  <si>
    <t>25-50%</t>
  </si>
  <si>
    <t>75-100%</t>
  </si>
  <si>
    <t>Local</t>
  </si>
  <si>
    <t>Regional</t>
  </si>
  <si>
    <t>Cordial</t>
  </si>
  <si>
    <t>3-5</t>
  </si>
  <si>
    <t>1-3</t>
  </si>
  <si>
    <t>4-6</t>
  </si>
  <si>
    <t>7-9</t>
  </si>
  <si>
    <t>10+</t>
  </si>
  <si>
    <t>5+</t>
  </si>
  <si>
    <t>3-4</t>
  </si>
  <si>
    <t>1-2</t>
  </si>
  <si>
    <t>6-10</t>
  </si>
  <si>
    <t>11+</t>
  </si>
  <si>
    <t>+75%</t>
  </si>
  <si>
    <t>1</t>
  </si>
  <si>
    <t>2</t>
  </si>
  <si>
    <t>&lt;20</t>
  </si>
  <si>
    <t>20-50</t>
  </si>
  <si>
    <t>50-250</t>
  </si>
  <si>
    <t>250+</t>
  </si>
  <si>
    <t>0-10%</t>
  </si>
  <si>
    <t>10-20%</t>
  </si>
  <si>
    <t>20-30%</t>
  </si>
  <si>
    <t>30-100%</t>
  </si>
  <si>
    <t>Hoja de Calificaciones del Evaluador</t>
  </si>
  <si>
    <t>4.5.4 Tiempo
4.5.5 Organización e información
4.5.6 Calidad
4.5.10 Planificación y control</t>
  </si>
  <si>
    <t>4.5.7 Finanzas
4.5.8 Recursos
4.5.9 Aprovisionamiento</t>
  </si>
  <si>
    <t>4.3.2 Gobernanza, estructuras y procesos
4.3.3 Cumplimiento, estándares y regulaciones</t>
  </si>
  <si>
    <t>4.3.4 Poder e interés
4.3.5 Cultura y valores</t>
  </si>
  <si>
    <t>4.4.1 Autorreflexión y autogestión
4.4.2 Integridad personal y fiabilidad
4.4.4 Relaciones y participación
4.4.5 Liderazgo
4.4.6 Trabajo en equipo</t>
  </si>
  <si>
    <t>4.4.3 Comunicación personal
4.4.7 Conflictos y crisis
4.4.9 Negociación</t>
  </si>
  <si>
    <t>5.5.4 Tiempo
5.5.5 Organización e información
5.5.6 Calidad
5.5.10 Planificación y control</t>
  </si>
  <si>
    <t>5.5.7 Finanzas
5.5.8 Recursos
5.5.9 Aprovisionamiento y asociaciones</t>
  </si>
  <si>
    <t>5.3.2 Gobernanza, estructuras y procesos
5.3.3 Cumplimiento, estándares y regulaciones</t>
  </si>
  <si>
    <t>5.3.4 Poder e interés
5.3.5 Cultura y valores</t>
  </si>
  <si>
    <t>5.4.1 Autorreflexión y autogestión
5.4.2 Integridad personal y fiabilidad
5.4.4 Relaciones y participación
5.4.5 Liderazgo
5.4.6 Trabajo en equipo</t>
  </si>
  <si>
    <t>5.4.3 Comunicación personal
5.4.7 Conflictos y crisis
5.4.9 Negociación</t>
  </si>
  <si>
    <t>6.5.4 Tiempo
6.5.5 Organización e información
6.5.6 Calidad
6.5.10 Planificación y control</t>
  </si>
  <si>
    <t>6.5.7 Finanzas
6.5.8 Recursos
6.5.9 Aprovisionamiento</t>
  </si>
  <si>
    <t>6.3.2 Gobernanza, estructuras y procesos
6.3.3 Cumplimiento, estándares y regulaciones</t>
  </si>
  <si>
    <t>6.3.4 Poder e interés
6.3.5 Cultura y valores</t>
  </si>
  <si>
    <t>6.4.1 Autorreflexión y autogestión
6.4.2 Integridad personal y fiabilidad
6.4.4 Relaciones y participación
6.4.5 Liderazgo
6.4.6 Trabajo en equipo</t>
  </si>
  <si>
    <t>6.4.3 Comunicación personal
6.4.7 Conflictos y crisis
6.4.9 Negociación</t>
  </si>
  <si>
    <t xml:space="preserve">4.5.2 Requisitos y objetivos
4.5.3 Alcance
4.5.13 Cambio y transformación
</t>
  </si>
  <si>
    <t>Muy bajo = 1; Bajo = 2; Alto = 3; Muy alto = 4</t>
  </si>
  <si>
    <t>Identificación del Proyecto, Programa o Cartera (solicitud de certificación)</t>
  </si>
  <si>
    <t>Notas, comentarios, evidencia 
(opcional; para uso del candidato)</t>
  </si>
  <si>
    <t>Elementos de Competencia Relacionados</t>
  </si>
  <si>
    <t>No.</t>
  </si>
  <si>
    <t>Notas, comentarios, evidencia 
(opcional; para uso del evaluador)</t>
  </si>
  <si>
    <t>Eval</t>
  </si>
  <si>
    <t>Nombre del Candidato:</t>
  </si>
  <si>
    <t>Fecha:</t>
  </si>
  <si>
    <t>Nivel:</t>
  </si>
  <si>
    <t>Dominio:</t>
  </si>
  <si>
    <t>Calificación de la Dirección de la Complejidad</t>
  </si>
  <si>
    <t>Calificaciones del Candidato</t>
  </si>
  <si>
    <t>Todos los niveles, todos los dominios</t>
  </si>
  <si>
    <t>Calificaciones del Evaluador</t>
  </si>
  <si>
    <t>Nombre del Candidato</t>
  </si>
  <si>
    <t>Nombre del Evaluador</t>
  </si>
  <si>
    <t>Promedio General</t>
  </si>
  <si>
    <t>¿Está cualificado para el nivel solicitado?</t>
  </si>
  <si>
    <t>Promedio general requerido para la cualificación</t>
  </si>
  <si>
    <t>Calificación de la Dirección de la Complejidad en Proyectos</t>
  </si>
  <si>
    <t>Calificación de la Dirección de la Complejidad en Programas</t>
  </si>
  <si>
    <t>Calificación de la Dirección de la Complejidad en Carteras</t>
  </si>
  <si>
    <t>Detalles opcionales de calificación</t>
  </si>
  <si>
    <t>4.5.11 Riesgo y oportunidad</t>
  </si>
  <si>
    <t>5.5.11 Riesgo y oportunidad</t>
  </si>
  <si>
    <t>6.5.11 Riesgo y oportunidad</t>
  </si>
  <si>
    <t>4.3.1 Estrategia
4.5.1 Diseño del proyecto
4.5.12 Partes interesadas</t>
  </si>
  <si>
    <t>5.3.1 Estrategia
5.5.1 Diseño del programa
5.5.12 Partes interesadas</t>
  </si>
  <si>
    <t>6.3.1 Estrategia
6.5.1 Diseño de la cartera de proyectos
6.5.12 Partes interesadas</t>
  </si>
  <si>
    <t>4.4.8 Ingenio
4.4.10 Orientación a resultados</t>
  </si>
  <si>
    <t>5.4.8 Ingenio
5.4.10 Orientación a resultados</t>
  </si>
  <si>
    <t>6.4.8 Ingenio
6.4.10 Orientación a resultados</t>
  </si>
  <si>
    <t>5.5.2 Beneficios y objetivos
5.5.3 Alcance
5.5.13 Cambio y transformación
5.5.14 Selección y equilibrio</t>
  </si>
  <si>
    <t>6.5.2 Beneficios
6.5.3 Alcance
6.5.13 Cambio y transformación
6.5.14 Selección y equilibrio</t>
  </si>
  <si>
    <t>Objetivos y evaluación de resultados (resultados-relacionados con la complejidad): este indicador cubre la complejidad originada de metas, objetivos, requisitos y expectativas, vagas, exactas y mutuamente conflictivas</t>
  </si>
  <si>
    <t>Procesos, métodos, herramientas y técnicas (complejidad relacionada con procesos): este indicador cubre la complejidad relacionada con el número de tareas, suposiciones y restricciones y su interdependencia; los procesos y los requisitos de calidad de los procesos; el equipo y la estructura de comunicación y la disponiblidad de métodos de apoyo, herramientas y técnicas</t>
  </si>
  <si>
    <t>Riesgo y oportunidades (complejidad relacionada con el riesgo): este indicador cubre la complejidad relacionada con el(los) perfil(es) de los niveles de riesgo e incertidumbre del proyecto, programa o cartera e iniciativas dependientes</t>
  </si>
  <si>
    <t>Relaciones con organizaciones permanentes (complejidad relacionada con la organización): este indicador cubre la cantidad y las interrelaciones de las interfases del proyecto, programa o cartera con los sistemas, las estructuras, procesos de informe y toma de decisiones de la organización.</t>
  </si>
  <si>
    <t>Demanda de coordinación (complejidad relacionada con la autonomía): este indicador cubre la cantidad de autonomía y responsabilidad que le ha sido dada al director/líder del proyecto, programa o cartera o que ha sido tomada/mostrada. Este indicador se enfoca en la coordinación, comunicación, promoción y defensa de los intereses del proyecto, programa o cartera con otros.</t>
  </si>
  <si>
    <t>NIvel:</t>
  </si>
  <si>
    <t>Nivel al que aplica:</t>
  </si>
  <si>
    <t>Indicadores y sub-indicadores de la complejidad</t>
  </si>
  <si>
    <t>Criterio de calificación:</t>
  </si>
  <si>
    <t>Muy bajo (1)</t>
  </si>
  <si>
    <t>Bajo
(2)</t>
  </si>
  <si>
    <t>Alto
(3)</t>
  </si>
  <si>
    <t>Muy alto (4)</t>
  </si>
  <si>
    <t>Notas, comentarios, evidencia 
(opcional; para uso de la evaluación)</t>
  </si>
  <si>
    <t>Identificación del Proyecto (según solicitud de aplicación)</t>
  </si>
  <si>
    <t>Casi todo claro</t>
  </si>
  <si>
    <t>Recursos incluyendo las finanzas (complejidad relacionada con ingresos): este indicador cubre las complejidades relacionadas con adquirir los presupuestos necesarios de fondos (posiblemente provenientes de varias fuentes); la diversidad o falta de disponibilidad de los recursos (tanto humanos como de otra índole); y los procesos y actividades necesarias para gestionar los aspectos y recursos financieros, incluyendo su obtención</t>
  </si>
  <si>
    <t>Partes interesadas e intregración (complejidad relacionada con la estrategia): este indicador cubre la influencia de la estrategia formal de las organizaciones patrocinadoras, y los estándares, regulaciones, estrategias informales y políticas, las cuales pueden influenciar el proyecto, programa o cartera. Otros factores pueden incluir la importancia de los logros de la organización; la medida de acuerdo entre las partes interesadas: el poder informal, intereses y resistencia que rodean el proyecto, programa o cartera; y cualquier requisito legal o regulatorio.</t>
  </si>
  <si>
    <t>Contexto cultural y social (complejidad socio cultural): este indicador cubre la complejidad resultante de las dinámicas socio-culturales. Esto puede incluir interfases con participantes, partes interesadas u organizaciones de diferentes antecedentes socio-culturales o el trato con equipos distribuidos.</t>
  </si>
  <si>
    <t>Liderazgo, trabajo en equipo y decisiones (complejidad relacionada con los equipos): este indicador cubre los requisitos de la dirección/liderazgo dentro del proyecto, programa o cartera. Este indicador se enfoca en la complejidad originada de las relaciones con el(los) equipo(s) y su madurez y por tanto la visión, guía y dirección que el equipo requiere para la entrega.</t>
  </si>
  <si>
    <t>Grado de innovación y condiciones generales (complejidad relacionada con la innovación): este indicador cubre la complejidad originada del grado de innovación técnica del proyecto, programa o cartera. Este indicador puede enfocarse en el aprendizaje y la inventiva asociada, requerida para innnovar y/o trabajar con resultados desconocidos, enfoques, procesos, herramientas y/o métodos.</t>
  </si>
  <si>
    <t>Claridad de los beneficios, metas, objetivos, requisitos, expectativas y criterios de éxito</t>
  </si>
  <si>
    <t>Mayormente claro</t>
  </si>
  <si>
    <t>Algo claro</t>
  </si>
  <si>
    <t>Poco claro</t>
  </si>
  <si>
    <t>Desafíos para lograr los beneficios, metas, objetivos, requisitos, expectativas y criterios de éxito</t>
  </si>
  <si>
    <t>Casi todos se enfrentaron antes</t>
  </si>
  <si>
    <t>La mayoría se enfrentó antes</t>
  </si>
  <si>
    <t>Algunos se enfrentaron antes</t>
  </si>
  <si>
    <t>Pocos se enfrentaron antes</t>
  </si>
  <si>
    <t>Conflictos entre los beneficios, metas, objetivos, requisitos, expectativas y criterios de éxito</t>
  </si>
  <si>
    <t>Casi todos alineados</t>
  </si>
  <si>
    <t>La mayoría alineados</t>
  </si>
  <si>
    <t>Algunos alineados</t>
  </si>
  <si>
    <t>Pocos alienados</t>
  </si>
  <si>
    <t>Estabilidad de los supuestos y restricciones</t>
  </si>
  <si>
    <t>Estabilidad de los beneficios, metas, objetivos, requisitos, expectativas y criterios de éxito</t>
  </si>
  <si>
    <t>Claridad de las prioridades</t>
  </si>
  <si>
    <t>Claridad de los beneficios</t>
  </si>
  <si>
    <t>Interdependencia de los beneficios</t>
  </si>
  <si>
    <t>Cantidad de cambios culturales y de comportamiento incluidos en el alcance del proyecto</t>
  </si>
  <si>
    <t>Topología de la programación</t>
  </si>
  <si>
    <t>Proceso de transición en operaciones</t>
  </si>
  <si>
    <t>Casi todo lo mismo durante</t>
  </si>
  <si>
    <t>La mayoría lo mismo durante</t>
  </si>
  <si>
    <t>Algo de lo mismo durante</t>
  </si>
  <si>
    <t>Poco de lo mismo durante</t>
  </si>
  <si>
    <t>Muy bajo</t>
  </si>
  <si>
    <t>Bajo</t>
  </si>
  <si>
    <t>Alto</t>
  </si>
  <si>
    <t>Muy alto</t>
  </si>
  <si>
    <t>Muy poco</t>
  </si>
  <si>
    <t>Algo</t>
  </si>
  <si>
    <t>Mayor enfoque</t>
  </si>
  <si>
    <t>Lógica simple, pocas restricciones</t>
  </si>
  <si>
    <t>Lógica simple, muchas restricciones</t>
  </si>
  <si>
    <t>Lógica compleja, pocas restricciones</t>
  </si>
  <si>
    <t>Lógica compleja, muchas restricciones</t>
  </si>
  <si>
    <t>Algo desafiante</t>
  </si>
  <si>
    <t>Muy desafiante</t>
  </si>
  <si>
    <t>Extremadamente desafiante</t>
  </si>
  <si>
    <t>Evaluación Anulada:</t>
  </si>
  <si>
    <t>Porcentaje de tareas con mayores supuestos o restricciones</t>
  </si>
  <si>
    <t>Requisitos de informes de calidad</t>
  </si>
  <si>
    <t>Disponibilidad de métodos, herramientas y técnicas probadas</t>
  </si>
  <si>
    <t>Disponibilidad de fondos a nivel de proyecto</t>
  </si>
  <si>
    <t>Disponibilidad de personal cualificado</t>
  </si>
  <si>
    <t>Disponibilidad de otros recursos</t>
  </si>
  <si>
    <t>Número de entidades organizativas independientes (diferente CEOs/MDs)</t>
  </si>
  <si>
    <t>Número de diferentes disciplinas técnicas involucradas</t>
  </si>
  <si>
    <t>Tamaño relativo en comparación con otros proyectos realizados por esta organización</t>
  </si>
  <si>
    <t>Probabilidad de cumplir los objetivos del calendario</t>
  </si>
  <si>
    <t>Confianza en las estimaciones de costos y duración</t>
  </si>
  <si>
    <t>Control del Director del Proyecto sobre las compras</t>
  </si>
  <si>
    <t>Porcentaje de riesgos del proyecto con respuestas probadas / confiables</t>
  </si>
  <si>
    <t>Porcentaje de riesgos de proyectos epistémicos (vs. aleatorios)</t>
  </si>
  <si>
    <t>Porcentaje de respuestas de riesgo del proyecto bajo el control del Director de Proyectos</t>
  </si>
  <si>
    <t>Porcentaje de contingencia del proyecto usado por el Director de Proyectos para gestionar las respuestas de riesgo</t>
  </si>
  <si>
    <t>Porcentaje de alta probabilidad de riesgos en el proyecto</t>
  </si>
  <si>
    <t>Porcentaje de riesgos del proyecto que requieren respuestas inmediatas</t>
  </si>
  <si>
    <t>Grado de interés público</t>
  </si>
  <si>
    <t>Acuerdo con las partes interesadas sobre los beneficios esperados</t>
  </si>
  <si>
    <t>Número de partes interesadas claramente identificadas, activas e individuales</t>
  </si>
  <si>
    <t>Número de grupos de partes interesadas bien definidos</t>
  </si>
  <si>
    <t>Estabilidad de las partes interesadas individuales y los grupos de partes interesadas</t>
  </si>
  <si>
    <t>Ubicación de las partes interesadas individuales y los grupos de partes interesadas</t>
  </si>
  <si>
    <t>Aprobaciones para necesidades no planificadas</t>
  </si>
  <si>
    <t>Interfaces del proyecto con los sistemas de la organización</t>
  </si>
  <si>
    <t>Interfaces del proyecto con las estructuras de la organización</t>
  </si>
  <si>
    <t>Interfaces del proyecto con los informes de la organización</t>
  </si>
  <si>
    <t>Interfaces del proyecto con los procesos de toma de decisiones de la organización</t>
  </si>
  <si>
    <t>Aprobaciones para las necesidades planificadas</t>
  </si>
  <si>
    <t>La organización permanente ha completado exitosamente proyectos similares</t>
  </si>
  <si>
    <t>Impacto del proyecto en las operaciones en curso de la organización</t>
  </si>
  <si>
    <t>Rango de zonas horarias con partes interesadas activas</t>
  </si>
  <si>
    <t>Número de zonas horarias con partes interesadas activas</t>
  </si>
  <si>
    <t>Porcentaje del personal asignado a tiempo completo</t>
  </si>
  <si>
    <t>Número de idiomas comúnmente utilizados en las comunicaciones formales del proyecto</t>
  </si>
  <si>
    <t>Número de idiomas comúnmente utilizados en las comunicaciones informales del proyecto</t>
  </si>
  <si>
    <t>Número de ubicaciones activas a más de 2 horas de distancia</t>
  </si>
  <si>
    <t>Porcentaje del personal en la misma ubicación (ubicación compartida = en contacto diario)</t>
  </si>
  <si>
    <t>Número de grupos culturales diferentes representados por las partes interesadas clave</t>
  </si>
  <si>
    <t>Promedio de años en el puesto actual para los miembros del equipo directivo</t>
  </si>
  <si>
    <t>Porcentaje del equipo de dirección que ha trabajado anteriormente para este Director de Proyectos</t>
  </si>
  <si>
    <t>Nivel de confianza dentro del equipo directivo</t>
  </si>
  <si>
    <t>Herramientas técnicas (diseño o entrega)</t>
  </si>
  <si>
    <t>Procesos técnicos</t>
  </si>
  <si>
    <t>Metodos técnicos</t>
  </si>
  <si>
    <t>Punto en el ciclo de vida del producto</t>
  </si>
  <si>
    <t>Cantidad de autonomía que tiene el Director de Proyectos en la coordinación del proyecto</t>
  </si>
  <si>
    <t>Cantidad de autonomía que tiene el Director de Proyectos en la promoción del proyecto</t>
  </si>
  <si>
    <t>Muy flexibles</t>
  </si>
  <si>
    <t>Flexibles</t>
  </si>
  <si>
    <t>Estrictos</t>
  </si>
  <si>
    <t>Muy estrictos</t>
  </si>
  <si>
    <t>Siempre seguros</t>
  </si>
  <si>
    <t>Mayormente seguros</t>
  </si>
  <si>
    <t>Ocasionalmente seguros</t>
  </si>
  <si>
    <t>Raramente seguros</t>
  </si>
  <si>
    <t>Generalmente seguros</t>
  </si>
  <si>
    <t>Mínimo 50%</t>
  </si>
  <si>
    <t>Máximo 10%</t>
  </si>
  <si>
    <t>Menos del 50%</t>
  </si>
  <si>
    <t>Moderado</t>
  </si>
  <si>
    <t>Limitado</t>
  </si>
  <si>
    <t>Promedio redondeado de las clasificaciones detalladas introducidas:</t>
  </si>
  <si>
    <t>Pocos cambios</t>
  </si>
  <si>
    <t>Algunos cambios</t>
  </si>
  <si>
    <t>Muchos cambios</t>
  </si>
  <si>
    <t>Cambios constantes</t>
  </si>
  <si>
    <t>Interno</t>
  </si>
  <si>
    <t>Mayorente interno</t>
  </si>
  <si>
    <t>Algunos externos</t>
  </si>
  <si>
    <t>Muchos externos</t>
  </si>
  <si>
    <t>Poco o nada</t>
  </si>
  <si>
    <t>Nacional</t>
  </si>
  <si>
    <t>Ninguno</t>
  </si>
  <si>
    <t>Pocos</t>
  </si>
  <si>
    <t>Algunos</t>
  </si>
  <si>
    <t>Muchos</t>
  </si>
  <si>
    <t>Mayormente fijo</t>
  </si>
  <si>
    <t>Algunos fijos</t>
  </si>
  <si>
    <t>Algunos dinámicos</t>
  </si>
  <si>
    <t>Mayormente dinámicos</t>
  </si>
  <si>
    <t>Menos de 1</t>
  </si>
  <si>
    <t>Algunos bien definidos</t>
  </si>
  <si>
    <t>Pocos bien definidos</t>
  </si>
  <si>
    <t>La mayoría bien definido</t>
  </si>
  <si>
    <t>Muchos bien definidos</t>
  </si>
  <si>
    <t>La mayoría bien conocidos</t>
  </si>
  <si>
    <t>Muchos bien conocidos</t>
  </si>
  <si>
    <t>Muchos desconocidos</t>
  </si>
  <si>
    <t>La mayoría desconocidos</t>
  </si>
  <si>
    <t>Madurez</t>
  </si>
  <si>
    <t>Crecimiento</t>
  </si>
  <si>
    <t>Introducción</t>
  </si>
  <si>
    <t>Investigación</t>
  </si>
  <si>
    <t>Extenso</t>
  </si>
  <si>
    <t>Claridad de los beneficios, metas, objetivos, requisitos, expectativas y criterios de éxito para el programa</t>
  </si>
  <si>
    <t>Desafíos para lograr los beneficios, metas, objetivos, requisitos, expectativas y criterios de éxito del programa</t>
  </si>
  <si>
    <t>Conflictos entre los beneficios, metas, objetivos, requisitos, expectativas y criterios de éxito de los proyectos integrados</t>
  </si>
  <si>
    <t>Estabilidad de los supuestos y restricciones a nivel de programa</t>
  </si>
  <si>
    <t>Presencia de restricciones legislativas a nivel de programa</t>
  </si>
  <si>
    <t>Claridad de los beneficios a nivel de programa</t>
  </si>
  <si>
    <t>Cantidad de cambios culturales y de comportamiento incluidos en el alcance del programa</t>
  </si>
  <si>
    <t>Escala de cambio estratégico</t>
  </si>
  <si>
    <t>Interdependencia de los beneficios a nivel de programa</t>
  </si>
  <si>
    <t>Profundidad del cambio cultural</t>
  </si>
  <si>
    <t>Complejidad de los proyectos integrados</t>
  </si>
  <si>
    <t>Porcentaje de proyectos que dependen de los resultados de otros proyectos en el programa</t>
  </si>
  <si>
    <t>Número de entidades organizativas independientes (diferentes CEO's / MD's)</t>
  </si>
  <si>
    <t>Porcentaje de proyectos obligatorios en el programa</t>
  </si>
  <si>
    <t>Disponibilidad de fondos a nivel de programa</t>
  </si>
  <si>
    <t>Disponibilidad de personal cualificado para el programa y los proyectos</t>
  </si>
  <si>
    <t>Disponibilidad de otros recursos para el programa y los proyectos</t>
  </si>
  <si>
    <t>Tamaño relativo en comparación con otros programas realizados por esta organización</t>
  </si>
  <si>
    <t>La capacidad del director del programa para influir en las compras a nivel de proyecto</t>
  </si>
  <si>
    <t>Porcentaje de proyectos de alto riesgo</t>
  </si>
  <si>
    <t>Porcentaje de alta probabilidad de riesgo a nivel de programa</t>
  </si>
  <si>
    <t>Porcentaje de riesgos a nivel de programa con respuestas probadas / confiables</t>
  </si>
  <si>
    <t>Porcentaje de contingencia usado por el Director del programa para gestionar las respuestas de riesgo</t>
  </si>
  <si>
    <t>Presencia de restricciones legislativas o reguladoras</t>
  </si>
  <si>
    <t>Interfaces del programa con los sistemas de la organización</t>
  </si>
  <si>
    <t>Interfaces del programa con las estructuras de la organización</t>
  </si>
  <si>
    <t>Interfaces del programa con los informes de la organización</t>
  </si>
  <si>
    <t>Interfaces del programa con los procesos de toma de decisiones de la organización</t>
  </si>
  <si>
    <t>La organización permanente ha completado exitosamente programas similares</t>
  </si>
  <si>
    <t>Impacto del programa en las operaciones en curso de la organización</t>
  </si>
  <si>
    <t>Número de idiomas comúnmente utilizados en las comunicaciones formales del programa</t>
  </si>
  <si>
    <t>Número de idiomas comúnmente utilizados en las comunicaciones informales del programa</t>
  </si>
  <si>
    <t>Número de grupos culturales diferentes con más del 20% de personal</t>
  </si>
  <si>
    <t>Porcentaje del equipo de dirección que ha trabajado anteriormente para este Director de Programas</t>
  </si>
  <si>
    <t>Prácticas de gobernanza</t>
  </si>
  <si>
    <t>Nivel de habilidad de un miembro típico del equipo no directivo</t>
  </si>
  <si>
    <t>Porcentaje de proyectos que requieren innovación técnica</t>
  </si>
  <si>
    <t>Cantidad de autonomía que tiene el Director de Proyectos para defender el proyecto</t>
  </si>
  <si>
    <t>Cantidad de autonomía que tiene el Director de Programas en la coordinación del programa</t>
  </si>
  <si>
    <t>Cantidad de autonomía que tiene el Director de Programas en la promoción del programa</t>
  </si>
  <si>
    <t>Cantidad de autonomía que tiene el Directro de Programas para defender el programa</t>
  </si>
  <si>
    <t>Difícilmente algo claro</t>
  </si>
  <si>
    <t>Nada</t>
  </si>
  <si>
    <t>Poco</t>
  </si>
  <si>
    <t>Mucho</t>
  </si>
  <si>
    <t>Significativo</t>
  </si>
  <si>
    <t>Muy reducido</t>
  </si>
  <si>
    <t>Reducido</t>
  </si>
  <si>
    <t>Amplio</t>
  </si>
  <si>
    <t>Muy amplio</t>
  </si>
  <si>
    <t>Muy superficial</t>
  </si>
  <si>
    <t>Superficial</t>
  </si>
  <si>
    <t>Profundo</t>
  </si>
  <si>
    <t>Muy Profundo</t>
  </si>
  <si>
    <t>Algo alto</t>
  </si>
  <si>
    <t>Muy poco alto</t>
  </si>
  <si>
    <t>Mayormente alto</t>
  </si>
  <si>
    <t>Resumen de calificaciones</t>
  </si>
  <si>
    <t>Indicador</t>
  </si>
  <si>
    <t>Claridad de los beneficios, metas, objetivos, requisitos, expectativas y criterios de éxito para la cartera</t>
  </si>
  <si>
    <t>Desafíos para lograr los beneficios, metas, objetivos, requisitos, expectativas y criterios de éxito de la cartera</t>
  </si>
  <si>
    <t>Conflictos entre los beneficios, metas, objetivos, requisitos, expectativas y criterios de éxito dentro de la cartera</t>
  </si>
  <si>
    <t>Número de disciplinas discretas y no relacionadas (por ej. IT, ventas, etc.)</t>
  </si>
  <si>
    <t>Diversidad de criterios de selección de proyectos</t>
  </si>
  <si>
    <t>Número de proyectos en la cartera</t>
  </si>
  <si>
    <t>Cobertura de la cartera</t>
  </si>
  <si>
    <t>Porcentaje de proyectos obligatorios en la cartera</t>
  </si>
  <si>
    <t>Madurez de las prácticas de dirección de proyectos</t>
  </si>
  <si>
    <t>Necesidad de coordinación entre proyectos en la cartera</t>
  </si>
  <si>
    <t>1 departamento</t>
  </si>
  <si>
    <t>1 unidad de negocio</t>
  </si>
  <si>
    <t>Múltiples unidades de negocio</t>
  </si>
  <si>
    <t>La entidad en su conjunto</t>
  </si>
  <si>
    <t>Disponibilidad de fondos para la cartera</t>
  </si>
  <si>
    <t>Disponibilidad de personal cualificado para la cartera</t>
  </si>
  <si>
    <t>Disponibilidad de otros recursos para la cartera</t>
  </si>
  <si>
    <t>Porcentaje de proyectos de alto riesgo (números)</t>
  </si>
  <si>
    <t>Apetito de riesgo de la organización a la que pertenece la cartera</t>
  </si>
  <si>
    <t>Porcentaje de presupuesto comprometido para proyectos de alto riesgo</t>
  </si>
  <si>
    <t>Porcentaje de alta probabilidad de riesgos a nivel de cartera</t>
  </si>
  <si>
    <t xml:space="preserve">Porcentaje de alto impacto de riesgos a nivel de cartera </t>
  </si>
  <si>
    <t>Porcentaje de riesgos de alto impacto a nivel de programa</t>
  </si>
  <si>
    <t>Porcentaje de riesgos de alto impacto en el proyecto</t>
  </si>
  <si>
    <t>Acuerdo con las partes interesadas sobre los beneficios declarados</t>
  </si>
  <si>
    <t>Relación del director de proyectos con las partes interesadas</t>
  </si>
  <si>
    <t>Relación del director del programa con las partes interesadas</t>
  </si>
  <si>
    <t>Relación del director de carteras con las partes interesadas</t>
  </si>
  <si>
    <t>Cálida</t>
  </si>
  <si>
    <t>Fría</t>
  </si>
  <si>
    <t>Tensa</t>
  </si>
  <si>
    <t>Interfaces de la dirección de la cartera con los sistemas de la organización</t>
  </si>
  <si>
    <t>Interfaces de la dirección de la cartera con las estructuras de la organización</t>
  </si>
  <si>
    <t>Interfaces de la dirección de la cartera con los informes de la organización</t>
  </si>
  <si>
    <t>Interfaces de la dirección de la cartera con los procesos de toma de decisiones de la organización</t>
  </si>
  <si>
    <t>La relación del Director de la Cartera con los inversores clave (por ejemplo, CFO)</t>
  </si>
  <si>
    <t>Relación del director de la cartera con la dirección ejecutiva</t>
  </si>
  <si>
    <t>Número de idiomas comúnmente utilizados en las comunicaciones formales de la cartera</t>
  </si>
  <si>
    <t>Número de idiomas comúnmente utilizados en las comunicaciones informales de la cartera</t>
  </si>
  <si>
    <t>Cantidad de autonomía que tiene el Director de Carteras en la coordinación de la cartera</t>
  </si>
  <si>
    <t>Cantidad de autonomía que tiene el Director de Carteras en la promoción de la cartera</t>
  </si>
  <si>
    <t>Grado en que los altos directivos apoyan el proceso de priorización</t>
  </si>
  <si>
    <t>Este documento es un documento de trabajo donde los Evaluadores puede tomar notas para la preparación de la entrevista, usando la columna "AA" de la hoja "Calificación del Evaluador". Los evaluadores no necesitan completar todos los campos, pero sí, inttroducir valores únicamente en los lugares donde la puntuación del Evaluador difiera de la del Candidato. La hoja calculará un total ajustado.</t>
  </si>
  <si>
    <t>Nombre del Evaluador: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</si>
</sst>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yyyy/mm/dd;@"/>
  </numFmts>
  <fonts count="33" x14ac:knownFonts="1">
    <font>
      <sz val="11"/>
      <color theme="1"/>
      <name val="Calibri"/>
      <family val="2"/>
      <scheme val="minor"/>
    </font>
    <font>
      <sz val="11"/>
      <color theme="1"/>
      <name val="Tahoma"/>
      <family val="2"/>
    </font>
    <font>
      <sz val="10"/>
      <color theme="1"/>
      <name val="Tahoma"/>
      <family val="2"/>
    </font>
    <font>
      <b/>
      <sz val="10"/>
      <color theme="1"/>
      <name val="Arial"/>
      <family val="2"/>
    </font>
    <font>
      <sz val="10"/>
      <color theme="1"/>
      <name val="Arial"/>
      <family val="2"/>
    </font>
    <font>
      <b/>
      <sz val="11"/>
      <color theme="1"/>
      <name val="Tahoma"/>
      <family val="2"/>
    </font>
    <font>
      <u/>
      <sz val="11"/>
      <color theme="10"/>
      <name val="Calibri"/>
      <family val="2"/>
      <scheme val="minor"/>
    </font>
    <font>
      <b/>
      <sz val="16"/>
      <name val="Arial"/>
      <family val="2"/>
    </font>
    <font>
      <sz val="11"/>
      <color theme="1"/>
      <name val="Arial"/>
      <family val="2"/>
    </font>
    <font>
      <b/>
      <sz val="18"/>
      <name val="Arial"/>
      <family val="2"/>
    </font>
    <font>
      <sz val="12"/>
      <color theme="1"/>
      <name val="Calibri"/>
      <family val="2"/>
      <scheme val="minor"/>
    </font>
    <font>
      <b/>
      <sz val="18"/>
      <name val="Tahoma"/>
      <family val="2"/>
    </font>
    <font>
      <b/>
      <sz val="14"/>
      <name val="Tahoma"/>
      <family val="2"/>
    </font>
    <font>
      <u/>
      <sz val="11"/>
      <color theme="10"/>
      <name val="Tahoma"/>
      <family val="2"/>
    </font>
    <font>
      <b/>
      <sz val="14"/>
      <name val="Arial"/>
      <family val="2"/>
    </font>
    <font>
      <b/>
      <sz val="8"/>
      <color theme="1"/>
      <name val="Calibri Light"/>
      <family val="2"/>
      <scheme val="major"/>
    </font>
    <font>
      <sz val="11"/>
      <color theme="2"/>
      <name val="Arial"/>
      <family val="2"/>
    </font>
    <font>
      <b/>
      <i/>
      <sz val="14"/>
      <color theme="3"/>
      <name val="Arial"/>
      <family val="2"/>
    </font>
    <font>
      <sz val="10"/>
      <color theme="2"/>
      <name val="Arial"/>
      <family val="2"/>
    </font>
    <font>
      <sz val="10"/>
      <color theme="1"/>
      <name val="Times New Roman"/>
      <family val="1"/>
    </font>
    <font>
      <sz val="10"/>
      <name val="Arial"/>
      <family val="2"/>
    </font>
    <font>
      <sz val="10"/>
      <color rgb="FFFF0000"/>
      <name val="Arial"/>
      <family val="2"/>
    </font>
    <font>
      <b/>
      <sz val="16"/>
      <color theme="1"/>
      <name val="Arial"/>
      <family val="2"/>
    </font>
    <font>
      <b/>
      <sz val="9"/>
      <color theme="1"/>
      <name val="Arial"/>
      <family val="2"/>
    </font>
    <font>
      <sz val="11"/>
      <color theme="1"/>
      <name val="Calibri"/>
      <family val="2"/>
      <scheme val="minor"/>
    </font>
    <font>
      <b/>
      <sz val="10"/>
      <name val="Arial"/>
      <family val="2"/>
    </font>
    <font>
      <sz val="11"/>
      <name val="Arial"/>
      <family val="2"/>
    </font>
    <font>
      <b/>
      <i/>
      <sz val="13"/>
      <name val="Arial"/>
      <family val="2"/>
    </font>
    <font>
      <sz val="9"/>
      <name val="Arial"/>
      <family val="2"/>
    </font>
    <font>
      <sz val="8"/>
      <name val="Arial"/>
      <family val="2"/>
    </font>
    <font>
      <b/>
      <sz val="15"/>
      <color theme="1"/>
      <name val="Arial"/>
      <family val="2"/>
    </font>
    <font>
      <b/>
      <i/>
      <sz val="14"/>
      <color theme="1"/>
      <name val="Arial"/>
      <family val="2"/>
    </font>
    <font>
      <b/>
      <i/>
      <sz val="9"/>
      <color theme="1"/>
      <name val="Calibri Light"/>
      <family val="2"/>
      <scheme val="major"/>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s>
  <borders count="1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top style="hair">
        <color auto="1"/>
      </top>
      <bottom/>
      <diagonal/>
    </border>
  </borders>
  <cellStyleXfs count="9">
    <xf numFmtId="0" fontId="0" fillId="0" borderId="0"/>
    <xf numFmtId="0" fontId="6" fillId="0" borderId="0" applyNumberFormat="0" applyFill="0" applyBorder="0" applyAlignment="0" applyProtection="0"/>
    <xf numFmtId="0" fontId="8" fillId="0" borderId="0">
      <alignment horizontal="left" vertical="center"/>
    </xf>
    <xf numFmtId="0" fontId="9" fillId="0" borderId="0">
      <alignment horizontal="center" vertical="center" wrapText="1"/>
    </xf>
    <xf numFmtId="0" fontId="10" fillId="0" borderId="0"/>
    <xf numFmtId="0" fontId="3" fillId="0" borderId="0">
      <alignment horizontal="center" vertical="center"/>
    </xf>
    <xf numFmtId="0" fontId="4" fillId="0" borderId="5">
      <alignment horizontal="left" vertical="center" wrapText="1"/>
    </xf>
    <xf numFmtId="0" fontId="7" fillId="0" borderId="0">
      <alignment vertical="center"/>
    </xf>
    <xf numFmtId="0" fontId="14" fillId="0" borderId="0">
      <alignment vertical="center"/>
    </xf>
  </cellStyleXfs>
  <cellXfs count="212">
    <xf numFmtId="0" fontId="0" fillId="0" borderId="0" xfId="0"/>
    <xf numFmtId="0" fontId="1" fillId="0" borderId="0" xfId="0" applyFont="1" applyAlignment="1"/>
    <xf numFmtId="0" fontId="1" fillId="0" borderId="0" xfId="2" applyFont="1">
      <alignment horizontal="left" vertical="center"/>
    </xf>
    <xf numFmtId="0" fontId="2" fillId="0" borderId="0" xfId="4" applyFont="1" applyAlignment="1">
      <alignment horizontal="left" vertical="center"/>
    </xf>
    <xf numFmtId="0" fontId="2" fillId="0" borderId="0" xfId="4" applyFont="1" applyAlignment="1">
      <alignment wrapText="1"/>
    </xf>
    <xf numFmtId="0" fontId="2" fillId="0" borderId="0" xfId="4" applyFont="1"/>
    <xf numFmtId="0" fontId="12" fillId="0" borderId="0" xfId="3" applyFont="1" applyAlignment="1">
      <alignment horizontal="center" vertical="center"/>
    </xf>
    <xf numFmtId="0" fontId="1" fillId="0" borderId="0" xfId="2" applyFont="1" applyAlignment="1">
      <alignment horizontal="left" vertical="center"/>
    </xf>
    <xf numFmtId="0" fontId="13" fillId="0" borderId="12" xfId="1" applyFont="1" applyBorder="1" applyAlignment="1">
      <alignment vertical="center"/>
    </xf>
    <xf numFmtId="0" fontId="1" fillId="0" borderId="8" xfId="6" applyFont="1" applyBorder="1" applyAlignment="1">
      <alignment vertical="center"/>
    </xf>
    <xf numFmtId="0" fontId="5" fillId="0" borderId="5" xfId="5" applyFont="1" applyBorder="1" applyAlignment="1">
      <alignment horizontal="left" vertical="center" wrapText="1"/>
    </xf>
    <xf numFmtId="0" fontId="1" fillId="0" borderId="1" xfId="6" applyFont="1" applyBorder="1" applyAlignment="1">
      <alignment vertical="center" wrapText="1"/>
    </xf>
    <xf numFmtId="0" fontId="5" fillId="0" borderId="6" xfId="5" applyFont="1" applyBorder="1" applyAlignment="1">
      <alignment horizontal="left" vertical="center" wrapText="1"/>
    </xf>
    <xf numFmtId="0" fontId="1" fillId="0" borderId="5" xfId="6" applyFont="1" applyAlignment="1">
      <alignment vertical="center" wrapText="1"/>
    </xf>
    <xf numFmtId="0" fontId="5" fillId="0" borderId="7" xfId="5" applyFont="1" applyBorder="1" applyAlignment="1">
      <alignment horizontal="left" vertical="center" wrapText="1"/>
    </xf>
    <xf numFmtId="0" fontId="5" fillId="0" borderId="4" xfId="5" applyFont="1" applyBorder="1" applyAlignment="1">
      <alignment vertical="center" wrapText="1"/>
    </xf>
    <xf numFmtId="0" fontId="1" fillId="0" borderId="8" xfId="6" applyFont="1" applyBorder="1" applyAlignment="1">
      <alignment vertical="center" wrapText="1"/>
    </xf>
    <xf numFmtId="0" fontId="1" fillId="0" borderId="6" xfId="6" applyFont="1" applyBorder="1" applyAlignment="1">
      <alignment vertical="center" wrapText="1"/>
    </xf>
    <xf numFmtId="0" fontId="13" fillId="0" borderId="0" xfId="1" applyFont="1" applyBorder="1" applyAlignment="1">
      <alignment vertical="center"/>
    </xf>
    <xf numFmtId="0" fontId="5" fillId="0" borderId="9" xfId="5" applyFont="1" applyBorder="1" applyAlignment="1">
      <alignment vertical="center" wrapText="1"/>
    </xf>
    <xf numFmtId="0" fontId="5" fillId="0" borderId="11" xfId="5" applyFont="1" applyBorder="1" applyAlignment="1">
      <alignment vertical="center" wrapText="1"/>
    </xf>
    <xf numFmtId="0" fontId="1" fillId="0" borderId="0" xfId="2" applyFont="1" applyAlignment="1">
      <alignment horizontal="left" vertical="center" wrapText="1"/>
    </xf>
    <xf numFmtId="0" fontId="7" fillId="0" borderId="0" xfId="7">
      <alignment vertical="center"/>
    </xf>
    <xf numFmtId="0" fontId="7" fillId="0" borderId="0" xfId="7" applyAlignment="1">
      <alignment horizontal="center" vertical="top"/>
    </xf>
    <xf numFmtId="0" fontId="15" fillId="0" borderId="10" xfId="4" applyFont="1" applyFill="1" applyBorder="1" applyAlignment="1" applyProtection="1">
      <alignment horizontal="center" vertical="center"/>
    </xf>
    <xf numFmtId="0" fontId="15" fillId="0" borderId="0" xfId="4" applyFont="1" applyFill="1" applyBorder="1" applyAlignment="1" applyProtection="1">
      <alignment horizontal="center" vertical="center"/>
    </xf>
    <xf numFmtId="0" fontId="16" fillId="0" borderId="0" xfId="2" applyFont="1" applyFill="1" applyBorder="1" applyAlignment="1">
      <alignment horizontal="left" vertical="center" indent="1"/>
    </xf>
    <xf numFmtId="0" fontId="8" fillId="0" borderId="0" xfId="2" applyFill="1" applyBorder="1">
      <alignment horizontal="left" vertical="center"/>
    </xf>
    <xf numFmtId="0" fontId="4" fillId="0" borderId="5" xfId="6" applyAlignment="1">
      <alignment horizontal="left" vertical="center"/>
    </xf>
    <xf numFmtId="0" fontId="17" fillId="0" borderId="0" xfId="8" applyFont="1">
      <alignment vertical="center"/>
    </xf>
    <xf numFmtId="0" fontId="8" fillId="0" borderId="0" xfId="2" applyAlignment="1">
      <alignment horizontal="right" vertical="center"/>
    </xf>
    <xf numFmtId="0" fontId="16" fillId="0" borderId="1" xfId="2" applyFont="1" applyFill="1" applyBorder="1" applyAlignment="1" applyProtection="1">
      <alignment horizontal="center" vertical="center"/>
    </xf>
    <xf numFmtId="0" fontId="16" fillId="0" borderId="13" xfId="4" applyFont="1" applyFill="1" applyBorder="1" applyAlignment="1" applyProtection="1">
      <alignment vertical="center"/>
    </xf>
    <xf numFmtId="0" fontId="8" fillId="0" borderId="0" xfId="2" applyFill="1" applyBorder="1" applyAlignment="1" applyProtection="1">
      <alignment horizontal="right" vertical="center"/>
    </xf>
    <xf numFmtId="0" fontId="16" fillId="0" borderId="0" xfId="2" applyFont="1" applyFill="1" applyBorder="1" applyAlignment="1" applyProtection="1">
      <alignment horizontal="center" vertical="center"/>
    </xf>
    <xf numFmtId="0" fontId="8" fillId="0" borderId="0" xfId="2" applyFill="1" applyBorder="1" applyProtection="1">
      <alignment horizontal="left" vertical="center"/>
    </xf>
    <xf numFmtId="0" fontId="7" fillId="0" borderId="0" xfId="7" applyFill="1" applyBorder="1" applyProtection="1">
      <alignment vertical="center"/>
    </xf>
    <xf numFmtId="0" fontId="4" fillId="0" borderId="5" xfId="6" applyAlignment="1">
      <alignment horizontal="center" vertical="top"/>
    </xf>
    <xf numFmtId="0" fontId="3" fillId="0" borderId="0" xfId="5">
      <alignment horizontal="center" vertical="center"/>
    </xf>
    <xf numFmtId="0" fontId="3" fillId="0" borderId="0" xfId="5" applyFill="1" applyBorder="1" applyAlignment="1">
      <alignment horizontal="center" vertical="center"/>
    </xf>
    <xf numFmtId="0" fontId="3" fillId="5" borderId="5" xfId="5" applyFill="1" applyBorder="1" applyAlignment="1">
      <alignment horizontal="center" vertical="center"/>
    </xf>
    <xf numFmtId="0" fontId="4" fillId="0" borderId="5" xfId="6" applyFont="1" applyFill="1" applyBorder="1" applyAlignment="1">
      <alignment horizontal="left" vertical="center" wrapText="1"/>
    </xf>
    <xf numFmtId="0" fontId="18" fillId="3" borderId="5" xfId="6" applyFont="1" applyFill="1" applyBorder="1" applyAlignment="1" applyProtection="1">
      <alignment horizontal="left" vertical="center"/>
      <protection locked="0"/>
    </xf>
    <xf numFmtId="0" fontId="4" fillId="0" borderId="5" xfId="6" applyBorder="1" applyAlignment="1">
      <alignment horizontal="left" vertical="center" wrapText="1"/>
    </xf>
    <xf numFmtId="0" fontId="4" fillId="0" borderId="0" xfId="6" applyBorder="1" applyAlignment="1">
      <alignment horizontal="left" vertical="center"/>
    </xf>
    <xf numFmtId="0" fontId="4" fillId="0" borderId="5" xfId="6" applyAlignment="1">
      <alignment horizontal="left" vertical="center" wrapText="1"/>
    </xf>
    <xf numFmtId="0" fontId="4" fillId="0" borderId="5" xfId="6" applyFill="1" applyBorder="1" applyAlignment="1">
      <alignment horizontal="left" vertical="center" wrapText="1"/>
    </xf>
    <xf numFmtId="0" fontId="19" fillId="0" borderId="0" xfId="0" applyFont="1" applyAlignment="1">
      <alignment vertical="center" wrapText="1"/>
    </xf>
    <xf numFmtId="0" fontId="4" fillId="0" borderId="5" xfId="6" applyAlignment="1">
      <alignment horizontal="center" vertical="center"/>
    </xf>
    <xf numFmtId="0" fontId="3" fillId="0" borderId="0" xfId="5" applyAlignment="1">
      <alignment horizontal="right" vertical="center"/>
    </xf>
    <xf numFmtId="164" fontId="4" fillId="0" borderId="5" xfId="6" applyNumberFormat="1" applyAlignment="1">
      <alignment horizontal="center" vertical="center"/>
    </xf>
    <xf numFmtId="1" fontId="4" fillId="0" borderId="5" xfId="6" applyNumberFormat="1" applyAlignment="1">
      <alignment horizontal="center" vertical="center"/>
    </xf>
    <xf numFmtId="0" fontId="4" fillId="0" borderId="5" xfId="6" applyAlignment="1">
      <alignment horizontal="right" vertical="center"/>
    </xf>
    <xf numFmtId="0" fontId="4" fillId="0" borderId="5" xfId="6" applyAlignment="1">
      <alignment horizontal="left" vertical="top"/>
    </xf>
    <xf numFmtId="0" fontId="4" fillId="0" borderId="5" xfId="6" applyAlignment="1" applyProtection="1">
      <alignment horizontal="center" vertical="center"/>
    </xf>
    <xf numFmtId="0" fontId="3" fillId="0" borderId="0" xfId="5" applyFill="1" applyBorder="1" applyAlignment="1" applyProtection="1">
      <alignment horizontal="left" vertical="center"/>
    </xf>
    <xf numFmtId="0" fontId="4" fillId="0" borderId="5" xfId="6" applyAlignment="1" applyProtection="1">
      <alignment horizontal="left" vertical="center"/>
    </xf>
    <xf numFmtId="0" fontId="16" fillId="0" borderId="13" xfId="2" applyFont="1" applyFill="1" applyBorder="1" applyAlignment="1" applyProtection="1">
      <alignment horizontal="center" vertical="center"/>
    </xf>
    <xf numFmtId="0" fontId="20" fillId="0" borderId="5" xfId="6" applyFont="1" applyFill="1" applyBorder="1" applyAlignment="1">
      <alignment horizontal="center" vertical="center"/>
    </xf>
    <xf numFmtId="0" fontId="21" fillId="3" borderId="5" xfId="6" applyFont="1" applyFill="1" applyBorder="1" applyAlignment="1" applyProtection="1">
      <alignment horizontal="center" vertical="center"/>
      <protection locked="0"/>
    </xf>
    <xf numFmtId="0" fontId="3" fillId="5" borderId="5" xfId="5" applyFill="1" applyBorder="1" applyAlignment="1">
      <alignment horizontal="center" vertical="center"/>
    </xf>
    <xf numFmtId="0" fontId="8" fillId="3" borderId="5" xfId="2" applyFont="1" applyFill="1" applyBorder="1" applyAlignment="1" applyProtection="1">
      <alignment horizontal="center" vertical="center"/>
      <protection locked="0"/>
    </xf>
    <xf numFmtId="0" fontId="22" fillId="0" borderId="7" xfId="7" applyFont="1" applyBorder="1">
      <alignment vertical="center"/>
    </xf>
    <xf numFmtId="0" fontId="20" fillId="0" borderId="13" xfId="6" applyFont="1" applyFill="1" applyBorder="1" applyAlignment="1" applyProtection="1">
      <alignment vertical="center"/>
    </xf>
    <xf numFmtId="0" fontId="3" fillId="0" borderId="0" xfId="5" applyFill="1" applyBorder="1" applyAlignment="1" applyProtection="1">
      <alignment horizontal="right" vertical="center"/>
    </xf>
    <xf numFmtId="0" fontId="8" fillId="3" borderId="1" xfId="2" applyFont="1" applyFill="1" applyBorder="1" applyAlignment="1" applyProtection="1">
      <alignment vertical="center"/>
      <protection locked="0"/>
    </xf>
    <xf numFmtId="0" fontId="8" fillId="3" borderId="2" xfId="2" applyFont="1" applyFill="1" applyBorder="1" applyAlignment="1" applyProtection="1">
      <alignment vertical="center"/>
      <protection locked="0"/>
    </xf>
    <xf numFmtId="0" fontId="8" fillId="3" borderId="3" xfId="2" applyFont="1" applyFill="1" applyBorder="1" applyAlignment="1" applyProtection="1">
      <alignment vertical="center"/>
      <protection locked="0"/>
    </xf>
    <xf numFmtId="0" fontId="8" fillId="0" borderId="5" xfId="2" applyFont="1" applyFill="1" applyBorder="1" applyAlignment="1" applyProtection="1">
      <alignment horizontal="center" vertical="center"/>
    </xf>
    <xf numFmtId="0" fontId="4" fillId="3" borderId="0" xfId="6" applyFont="1" applyFill="1" applyBorder="1" applyAlignment="1" applyProtection="1">
      <alignment vertical="center"/>
      <protection locked="0"/>
    </xf>
    <xf numFmtId="0" fontId="3" fillId="0" borderId="0" xfId="5" applyFont="1" applyFill="1" applyBorder="1" applyAlignment="1" applyProtection="1">
      <alignment horizontal="left" vertical="center"/>
    </xf>
    <xf numFmtId="0" fontId="24" fillId="0" borderId="0" xfId="0" applyFont="1"/>
    <xf numFmtId="0" fontId="22" fillId="0" borderId="0" xfId="7" applyFont="1">
      <alignment vertical="center"/>
    </xf>
    <xf numFmtId="0" fontId="3" fillId="0" borderId="0" xfId="5" applyFont="1" applyFill="1" applyBorder="1" applyAlignment="1" applyProtection="1">
      <alignment horizontal="left"/>
    </xf>
    <xf numFmtId="0" fontId="8" fillId="0" borderId="0" xfId="2" applyFont="1" applyFill="1" applyBorder="1" applyProtection="1">
      <alignment horizontal="left" vertical="center"/>
    </xf>
    <xf numFmtId="0" fontId="3" fillId="0" borderId="0" xfId="5" applyFont="1" applyAlignment="1" applyProtection="1">
      <alignment horizontal="left"/>
    </xf>
    <xf numFmtId="0" fontId="8" fillId="0" borderId="0" xfId="2" applyFont="1" applyFill="1" applyBorder="1" applyAlignment="1" applyProtection="1">
      <alignment horizontal="center" vertical="center"/>
    </xf>
    <xf numFmtId="0" fontId="22" fillId="0" borderId="0" xfId="7" applyFont="1" applyFill="1" applyBorder="1" applyProtection="1">
      <alignment vertical="center"/>
    </xf>
    <xf numFmtId="0" fontId="8" fillId="0" borderId="0" xfId="2" applyFont="1" applyAlignment="1" applyProtection="1">
      <alignment horizontal="right" vertical="center"/>
    </xf>
    <xf numFmtId="0" fontId="8" fillId="0" borderId="0" xfId="2" applyFont="1" applyFill="1" applyBorder="1" applyAlignment="1" applyProtection="1">
      <alignment horizontal="left" vertical="center" indent="1"/>
    </xf>
    <xf numFmtId="0" fontId="4" fillId="0" borderId="5" xfId="6" applyFont="1" applyAlignment="1" applyProtection="1">
      <alignment horizontal="left" vertical="center"/>
    </xf>
    <xf numFmtId="0" fontId="22" fillId="0" borderId="0" xfId="7" applyFont="1" applyProtection="1">
      <alignment vertical="center"/>
    </xf>
    <xf numFmtId="0" fontId="22" fillId="0" borderId="7" xfId="7" applyFont="1" applyFill="1" applyBorder="1" applyProtection="1">
      <alignment vertical="center"/>
    </xf>
    <xf numFmtId="165" fontId="4" fillId="0" borderId="5" xfId="6" applyNumberFormat="1" applyAlignment="1" applyProtection="1">
      <alignment vertical="center"/>
    </xf>
    <xf numFmtId="0" fontId="3" fillId="0" borderId="0" xfId="5" applyFont="1" applyFill="1" applyBorder="1" applyAlignment="1" applyProtection="1">
      <alignment horizontal="right" vertical="center"/>
    </xf>
    <xf numFmtId="165" fontId="4" fillId="0" borderId="5" xfId="6" applyNumberFormat="1" applyAlignment="1" applyProtection="1">
      <alignment horizontal="left" vertical="center"/>
    </xf>
    <xf numFmtId="165" fontId="4" fillId="3" borderId="1" xfId="6" applyNumberFormat="1" applyFont="1" applyFill="1" applyBorder="1" applyAlignment="1" applyProtection="1">
      <alignment horizontal="left" vertical="center"/>
      <protection locked="0"/>
    </xf>
    <xf numFmtId="0" fontId="20" fillId="3" borderId="5" xfId="6" applyFont="1" applyFill="1" applyBorder="1" applyAlignment="1" applyProtection="1">
      <alignment horizontal="center" vertical="center"/>
      <protection locked="0"/>
    </xf>
    <xf numFmtId="0" fontId="7" fillId="0" borderId="0" xfId="7" applyFont="1">
      <alignment vertical="center"/>
    </xf>
    <xf numFmtId="0" fontId="25" fillId="0" borderId="0" xfId="5" applyFont="1" applyFill="1" applyBorder="1" applyAlignment="1" applyProtection="1">
      <alignment horizontal="right" vertical="center"/>
    </xf>
    <xf numFmtId="0" fontId="26" fillId="0" borderId="0" xfId="2" applyFont="1" applyAlignment="1">
      <alignment vertical="center"/>
    </xf>
    <xf numFmtId="0" fontId="26" fillId="0" borderId="0" xfId="2" applyFont="1" applyFill="1" applyBorder="1">
      <alignment horizontal="left" vertical="center"/>
    </xf>
    <xf numFmtId="166" fontId="26" fillId="0" borderId="0" xfId="2" applyNumberFormat="1" applyFont="1" applyAlignment="1">
      <alignment vertical="center"/>
    </xf>
    <xf numFmtId="0" fontId="26" fillId="0" borderId="0" xfId="2" applyFont="1" applyFill="1" applyBorder="1" applyAlignment="1">
      <alignment horizontal="right" vertical="center"/>
    </xf>
    <xf numFmtId="14" fontId="26" fillId="0" borderId="0" xfId="2" applyNumberFormat="1" applyFont="1" applyAlignment="1">
      <alignment horizontal="left" vertical="center"/>
    </xf>
    <xf numFmtId="0" fontId="26" fillId="0" borderId="0" xfId="2" applyFont="1" applyFill="1" applyBorder="1" applyAlignment="1">
      <alignment horizontal="left" vertical="center" indent="1"/>
    </xf>
    <xf numFmtId="0" fontId="27" fillId="0" borderId="0" xfId="8" applyFont="1">
      <alignment vertical="center"/>
    </xf>
    <xf numFmtId="0" fontId="26" fillId="0" borderId="0" xfId="2" applyFont="1">
      <alignment horizontal="left" vertical="center"/>
    </xf>
    <xf numFmtId="0" fontId="7" fillId="0" borderId="0" xfId="7" applyFont="1" applyFill="1" applyBorder="1">
      <alignment vertical="center"/>
    </xf>
    <xf numFmtId="0" fontId="20" fillId="0" borderId="5" xfId="6" applyFont="1" applyAlignment="1">
      <alignment horizontal="center" vertical="top"/>
    </xf>
    <xf numFmtId="0" fontId="20" fillId="0" borderId="5" xfId="6" applyFont="1" applyAlignment="1">
      <alignment horizontal="left" vertical="center"/>
    </xf>
    <xf numFmtId="0" fontId="20" fillId="0" borderId="5" xfId="6" applyFont="1" applyAlignment="1">
      <alignment horizontal="center" vertical="center"/>
    </xf>
    <xf numFmtId="0" fontId="25" fillId="0" borderId="0" xfId="5" applyFont="1">
      <alignment horizontal="center" vertical="center"/>
    </xf>
    <xf numFmtId="0" fontId="25" fillId="5" borderId="5" xfId="5" applyFont="1" applyFill="1" applyBorder="1" applyAlignment="1">
      <alignment horizontal="center" vertical="center" wrapText="1"/>
    </xf>
    <xf numFmtId="0" fontId="25" fillId="5" borderId="5" xfId="5" applyFont="1" applyFill="1" applyBorder="1" applyAlignment="1">
      <alignment horizontal="center" vertical="center"/>
    </xf>
    <xf numFmtId="0" fontId="20" fillId="6" borderId="5" xfId="6" applyFont="1" applyFill="1" applyBorder="1" applyAlignment="1">
      <alignment horizontal="center" vertical="center"/>
    </xf>
    <xf numFmtId="0" fontId="25" fillId="0" borderId="13" xfId="5" applyFont="1" applyFill="1" applyBorder="1" applyAlignment="1">
      <alignment horizontal="center" vertical="center" wrapText="1"/>
    </xf>
    <xf numFmtId="0" fontId="20" fillId="0" borderId="5" xfId="6" applyFont="1" applyBorder="1" applyAlignment="1">
      <alignment horizontal="center" vertical="top"/>
    </xf>
    <xf numFmtId="0" fontId="20" fillId="0" borderId="5" xfId="6" applyFont="1" applyBorder="1" applyAlignment="1">
      <alignment horizontal="left" vertical="center" wrapText="1"/>
    </xf>
    <xf numFmtId="49" fontId="28" fillId="0" borderId="5" xfId="6" applyNumberFormat="1" applyFont="1" applyBorder="1" applyAlignment="1">
      <alignment horizontal="center" vertical="center" wrapText="1"/>
    </xf>
    <xf numFmtId="0" fontId="20" fillId="3" borderId="5" xfId="6" applyFont="1" applyFill="1" applyBorder="1" applyAlignment="1" applyProtection="1">
      <alignment horizontal="left" vertical="center"/>
      <protection locked="0"/>
    </xf>
    <xf numFmtId="0" fontId="20" fillId="0" borderId="5" xfId="6" applyFont="1" applyBorder="1" applyAlignment="1">
      <alignment horizontal="left" vertical="center"/>
    </xf>
    <xf numFmtId="49" fontId="29" fillId="0" borderId="5" xfId="6" applyNumberFormat="1" applyFont="1" applyBorder="1" applyAlignment="1">
      <alignment horizontal="center" vertical="center" wrapText="1"/>
    </xf>
    <xf numFmtId="0" fontId="25" fillId="0" borderId="0" xfId="5" applyFont="1" applyAlignment="1">
      <alignment horizontal="right" vertical="center"/>
    </xf>
    <xf numFmtId="1" fontId="25" fillId="0" borderId="5" xfId="5" applyNumberFormat="1" applyFont="1" applyBorder="1" applyAlignment="1">
      <alignment horizontal="center" vertical="center"/>
    </xf>
    <xf numFmtId="0" fontId="20" fillId="0" borderId="5" xfId="6" applyFont="1" applyAlignment="1">
      <alignment horizontal="left" vertical="center" wrapText="1"/>
    </xf>
    <xf numFmtId="49" fontId="20" fillId="0" borderId="5" xfId="6" applyNumberFormat="1" applyFont="1" applyAlignment="1">
      <alignment horizontal="center" vertical="center" wrapText="1"/>
    </xf>
    <xf numFmtId="0" fontId="20" fillId="0" borderId="5" xfId="6" applyFont="1" applyAlignment="1">
      <alignment horizontal="center" vertical="center" wrapText="1"/>
    </xf>
    <xf numFmtId="49" fontId="20" fillId="0" borderId="5" xfId="6" applyNumberFormat="1" applyFont="1" applyBorder="1" applyAlignment="1">
      <alignment horizontal="center" vertical="center" wrapText="1"/>
    </xf>
    <xf numFmtId="0" fontId="20" fillId="0" borderId="5" xfId="6" applyFont="1" applyBorder="1" applyAlignment="1">
      <alignment vertical="center" wrapText="1"/>
    </xf>
    <xf numFmtId="0" fontId="20" fillId="3" borderId="3" xfId="6" applyFont="1" applyFill="1" applyBorder="1" applyAlignment="1" applyProtection="1">
      <alignment horizontal="center" vertical="center"/>
      <protection locked="0"/>
    </xf>
    <xf numFmtId="0" fontId="20" fillId="0" borderId="5" xfId="6" applyFont="1" applyAlignment="1">
      <alignment horizontal="right" vertical="center"/>
    </xf>
    <xf numFmtId="1" fontId="20" fillId="0" borderId="5" xfId="6" applyNumberFormat="1" applyFont="1" applyAlignment="1">
      <alignment horizontal="center" vertical="center"/>
    </xf>
    <xf numFmtId="164" fontId="20" fillId="0" borderId="5" xfId="6" applyNumberFormat="1" applyFont="1" applyAlignment="1">
      <alignment horizontal="center" vertical="center"/>
    </xf>
    <xf numFmtId="0" fontId="20" fillId="0" borderId="5" xfId="6" applyFont="1" applyAlignment="1">
      <alignment horizontal="left" vertical="top"/>
    </xf>
    <xf numFmtId="0" fontId="28" fillId="0" borderId="5" xfId="6" applyFont="1" applyAlignment="1">
      <alignment horizontal="center" vertical="center" wrapText="1"/>
    </xf>
    <xf numFmtId="0" fontId="3" fillId="0" borderId="0" xfId="5" applyFont="1" applyAlignment="1">
      <alignment horizontal="left"/>
    </xf>
    <xf numFmtId="0" fontId="8" fillId="0" borderId="0" xfId="2" applyFont="1" applyFill="1" applyBorder="1" applyAlignment="1">
      <alignment horizontal="right" vertical="center"/>
    </xf>
    <xf numFmtId="0" fontId="8" fillId="0" borderId="0" xfId="2" applyFont="1" applyFill="1" applyBorder="1" applyAlignment="1">
      <alignment horizontal="left" vertical="center" indent="1"/>
    </xf>
    <xf numFmtId="0" fontId="8" fillId="0" borderId="0" xfId="2" applyFont="1" applyFill="1" applyBorder="1">
      <alignment horizontal="left" vertical="center"/>
    </xf>
    <xf numFmtId="0" fontId="22" fillId="0" borderId="0" xfId="7" applyFont="1" applyFill="1" applyBorder="1">
      <alignment vertical="center"/>
    </xf>
    <xf numFmtId="0" fontId="4" fillId="0" borderId="5" xfId="6" applyFont="1" applyAlignment="1">
      <alignment horizontal="left" vertical="center"/>
    </xf>
    <xf numFmtId="0" fontId="22" fillId="0" borderId="0" xfId="7" applyFont="1" applyAlignment="1">
      <alignment horizontal="center" vertical="top"/>
    </xf>
    <xf numFmtId="0" fontId="31" fillId="0" borderId="0" xfId="8" applyFont="1">
      <alignment vertical="center"/>
    </xf>
    <xf numFmtId="0" fontId="8" fillId="0" borderId="0" xfId="2" applyFont="1" applyFill="1" applyBorder="1" applyAlignment="1">
      <alignment horizontal="center" vertical="center"/>
    </xf>
    <xf numFmtId="0" fontId="8" fillId="0" borderId="0" xfId="2" applyFont="1" applyAlignment="1">
      <alignment horizontal="right" vertical="center"/>
    </xf>
    <xf numFmtId="0" fontId="32" fillId="0" borderId="0" xfId="4" applyFont="1" applyBorder="1" applyAlignment="1" applyProtection="1">
      <alignment horizontal="right" vertical="center"/>
    </xf>
    <xf numFmtId="0" fontId="8" fillId="0" borderId="1" xfId="2" applyFont="1" applyFill="1" applyBorder="1" applyAlignment="1" applyProtection="1">
      <alignment horizontal="center" vertical="center"/>
    </xf>
    <xf numFmtId="0" fontId="8" fillId="0" borderId="13" xfId="4" applyFont="1" applyFill="1" applyBorder="1" applyAlignment="1" applyProtection="1">
      <alignment vertical="center"/>
    </xf>
    <xf numFmtId="0" fontId="8" fillId="0" borderId="2" xfId="4" applyFont="1" applyFill="1" applyBorder="1" applyAlignment="1" applyProtection="1">
      <alignment vertical="center"/>
    </xf>
    <xf numFmtId="0" fontId="8" fillId="0" borderId="0" xfId="2" applyFont="1" applyFill="1" applyBorder="1" applyAlignment="1" applyProtection="1">
      <alignment horizontal="right" vertical="center"/>
    </xf>
    <xf numFmtId="0" fontId="4" fillId="0" borderId="5" xfId="6" applyFont="1" applyAlignment="1">
      <alignment horizontal="center" vertical="top"/>
    </xf>
    <xf numFmtId="0" fontId="3" fillId="0" borderId="0" xfId="5" applyFont="1" applyFill="1" applyBorder="1" applyAlignment="1">
      <alignment horizontal="center" vertical="center"/>
    </xf>
    <xf numFmtId="0" fontId="3" fillId="0" borderId="0" xfId="5" applyFont="1">
      <alignment horizontal="center" vertical="center"/>
    </xf>
    <xf numFmtId="0" fontId="3" fillId="5" borderId="5" xfId="5" applyFont="1" applyFill="1" applyBorder="1" applyAlignment="1">
      <alignment horizontal="center" vertical="center"/>
    </xf>
    <xf numFmtId="0" fontId="4" fillId="0" borderId="5" xfId="6" applyFont="1" applyFill="1" applyBorder="1" applyAlignment="1">
      <alignment horizontal="center" vertical="center"/>
    </xf>
    <xf numFmtId="0" fontId="4" fillId="3" borderId="5" xfId="6" applyFont="1" applyFill="1" applyBorder="1" applyAlignment="1" applyProtection="1">
      <alignment horizontal="center" vertical="center"/>
      <protection locked="0"/>
    </xf>
    <xf numFmtId="0" fontId="4" fillId="3" borderId="5" xfId="6" applyFont="1" applyFill="1" applyBorder="1" applyAlignment="1" applyProtection="1">
      <alignment horizontal="left" vertical="center"/>
      <protection locked="0"/>
    </xf>
    <xf numFmtId="0" fontId="4" fillId="0" borderId="5" xfId="6" applyFont="1" applyBorder="1" applyAlignment="1">
      <alignment horizontal="left" vertical="center" wrapText="1"/>
    </xf>
    <xf numFmtId="0" fontId="4" fillId="0" borderId="0" xfId="6" applyFont="1" applyBorder="1" applyAlignment="1">
      <alignment horizontal="left" vertical="center"/>
    </xf>
    <xf numFmtId="0" fontId="4" fillId="0" borderId="5" xfId="6" applyFont="1" applyAlignment="1">
      <alignment horizontal="left" vertical="center" wrapText="1"/>
    </xf>
    <xf numFmtId="0" fontId="4" fillId="0" borderId="5" xfId="6" applyFont="1" applyAlignment="1">
      <alignment horizontal="center" vertical="center"/>
    </xf>
    <xf numFmtId="0" fontId="3" fillId="0" borderId="0" xfId="5" applyFont="1" applyAlignment="1">
      <alignment horizontal="right" vertical="center"/>
    </xf>
    <xf numFmtId="164" fontId="4" fillId="0" borderId="5" xfId="6" applyNumberFormat="1" applyFont="1" applyAlignment="1">
      <alignment horizontal="center" vertical="center"/>
    </xf>
    <xf numFmtId="1" fontId="4" fillId="0" borderId="5" xfId="6" applyNumberFormat="1" applyFont="1" applyAlignment="1">
      <alignment horizontal="center" vertical="center"/>
    </xf>
    <xf numFmtId="0" fontId="4" fillId="0" borderId="5" xfId="6" applyFont="1" applyAlignment="1">
      <alignment horizontal="right" vertical="center"/>
    </xf>
    <xf numFmtId="0" fontId="4" fillId="0" borderId="5" xfId="6" applyFont="1" applyAlignment="1">
      <alignment horizontal="left" vertical="top"/>
    </xf>
    <xf numFmtId="0" fontId="25" fillId="0" borderId="0" xfId="2" applyFont="1" applyAlignment="1">
      <alignment horizontal="right" vertical="center"/>
    </xf>
    <xf numFmtId="0" fontId="4" fillId="0" borderId="5" xfId="6">
      <alignment horizontal="left" vertical="center" wrapText="1"/>
    </xf>
    <xf numFmtId="0" fontId="5" fillId="2" borderId="1" xfId="5" applyFont="1" applyFill="1" applyBorder="1" applyAlignment="1">
      <alignment horizontal="left" vertical="center"/>
    </xf>
    <xf numFmtId="0" fontId="5" fillId="2" borderId="2" xfId="5" applyFont="1" applyFill="1" applyBorder="1" applyAlignment="1">
      <alignment horizontal="left" vertical="center"/>
    </xf>
    <xf numFmtId="0" fontId="11" fillId="0" borderId="0" xfId="3" applyFont="1" applyAlignment="1">
      <alignment horizontal="center" vertical="center"/>
    </xf>
    <xf numFmtId="0" fontId="5" fillId="0" borderId="9" xfId="5" applyFont="1" applyBorder="1" applyAlignment="1">
      <alignment horizontal="left" vertical="center" wrapText="1"/>
    </xf>
    <xf numFmtId="0" fontId="5" fillId="0" borderId="11" xfId="5" applyFont="1" applyBorder="1" applyAlignment="1">
      <alignment horizontal="left" vertical="center" wrapText="1"/>
    </xf>
    <xf numFmtId="0" fontId="30" fillId="0" borderId="14" xfId="7" applyFont="1" applyBorder="1" applyAlignment="1">
      <alignment horizontal="left" vertical="center"/>
    </xf>
    <xf numFmtId="0" fontId="3" fillId="5" borderId="4" xfId="5" applyFont="1" applyFill="1" applyBorder="1" applyAlignment="1">
      <alignment horizontal="center" vertical="center"/>
    </xf>
    <xf numFmtId="0" fontId="3" fillId="5" borderId="6" xfId="5" applyFont="1" applyFill="1" applyBorder="1" applyAlignment="1">
      <alignment horizontal="center" vertical="center"/>
    </xf>
    <xf numFmtId="0" fontId="3" fillId="5" borderId="8" xfId="5" applyFont="1" applyFill="1" applyBorder="1" applyAlignment="1">
      <alignment horizontal="center" vertical="center"/>
    </xf>
    <xf numFmtId="0" fontId="3" fillId="5" borderId="12" xfId="5" applyFont="1" applyFill="1" applyBorder="1" applyAlignment="1">
      <alignment horizontal="center" vertical="center"/>
    </xf>
    <xf numFmtId="0" fontId="23" fillId="5" borderId="5" xfId="5" applyFont="1" applyFill="1" applyBorder="1" applyAlignment="1">
      <alignment horizontal="center" vertical="center"/>
    </xf>
    <xf numFmtId="0" fontId="3" fillId="5" borderId="4" xfId="5" applyFont="1" applyFill="1" applyBorder="1" applyAlignment="1">
      <alignment horizontal="center" vertical="center" wrapText="1"/>
    </xf>
    <xf numFmtId="0" fontId="3" fillId="5" borderId="6" xfId="5" applyFont="1" applyFill="1" applyBorder="1" applyAlignment="1">
      <alignment horizontal="center" vertical="center" wrapText="1"/>
    </xf>
    <xf numFmtId="165" fontId="8" fillId="3" borderId="1" xfId="2" applyNumberFormat="1" applyFont="1" applyFill="1" applyBorder="1" applyAlignment="1" applyProtection="1">
      <alignment horizontal="center" vertical="center"/>
      <protection locked="0"/>
    </xf>
    <xf numFmtId="165" fontId="8" fillId="3" borderId="2" xfId="2" applyNumberFormat="1" applyFont="1" applyFill="1" applyBorder="1" applyAlignment="1" applyProtection="1">
      <alignment horizontal="center" vertical="center"/>
      <protection locked="0"/>
    </xf>
    <xf numFmtId="165" fontId="8" fillId="3" borderId="3" xfId="2" applyNumberFormat="1" applyFont="1" applyFill="1" applyBorder="1" applyAlignment="1" applyProtection="1">
      <alignment horizontal="center" vertical="center"/>
      <protection locked="0"/>
    </xf>
    <xf numFmtId="0" fontId="8" fillId="3" borderId="1" xfId="4" applyFont="1" applyFill="1" applyBorder="1" applyAlignment="1" applyProtection="1">
      <alignment horizontal="left" vertical="center"/>
      <protection locked="0"/>
    </xf>
    <xf numFmtId="0" fontId="8" fillId="3" borderId="2" xfId="4" applyFont="1" applyFill="1" applyBorder="1" applyAlignment="1" applyProtection="1">
      <alignment horizontal="left" vertical="center"/>
      <protection locked="0"/>
    </xf>
    <xf numFmtId="0" fontId="8" fillId="3" borderId="3" xfId="4" applyFont="1" applyFill="1" applyBorder="1" applyAlignment="1" applyProtection="1">
      <alignment horizontal="left" vertical="center"/>
      <protection locked="0"/>
    </xf>
    <xf numFmtId="0" fontId="3" fillId="4" borderId="1" xfId="5" applyFont="1" applyFill="1" applyBorder="1">
      <alignment horizontal="center" vertical="center"/>
    </xf>
    <xf numFmtId="0" fontId="3" fillId="4" borderId="2" xfId="5" applyFont="1" applyFill="1" applyBorder="1">
      <alignment horizontal="center" vertical="center"/>
    </xf>
    <xf numFmtId="0" fontId="3" fillId="4" borderId="3" xfId="5" applyFont="1" applyFill="1" applyBorder="1">
      <alignment horizontal="center" vertical="center"/>
    </xf>
    <xf numFmtId="0" fontId="7" fillId="0" borderId="14" xfId="7" applyBorder="1" applyAlignment="1">
      <alignment horizontal="left" vertical="center"/>
    </xf>
    <xf numFmtId="0" fontId="20" fillId="0" borderId="14" xfId="6" applyNumberFormat="1" applyFont="1" applyFill="1" applyBorder="1" applyAlignment="1" applyProtection="1">
      <alignment horizontal="center" vertical="center"/>
    </xf>
    <xf numFmtId="0" fontId="3" fillId="5" borderId="1" xfId="5" applyFill="1" applyBorder="1" applyAlignment="1">
      <alignment horizontal="center" vertical="center"/>
    </xf>
    <xf numFmtId="0" fontId="3" fillId="5" borderId="3" xfId="5" applyFill="1" applyBorder="1" applyAlignment="1">
      <alignment horizontal="center" vertical="center"/>
    </xf>
    <xf numFmtId="0" fontId="3" fillId="5" borderId="4" xfId="5" applyFill="1" applyBorder="1" applyAlignment="1">
      <alignment horizontal="center" vertical="center"/>
    </xf>
    <xf numFmtId="0" fontId="3" fillId="5" borderId="7" xfId="5" applyFill="1" applyBorder="1" applyAlignment="1">
      <alignment horizontal="center" vertical="center"/>
    </xf>
    <xf numFmtId="0" fontId="3" fillId="5" borderId="6" xfId="5" applyFill="1" applyBorder="1" applyAlignment="1">
      <alignment horizontal="center" vertical="center"/>
    </xf>
    <xf numFmtId="0" fontId="3" fillId="5" borderId="8" xfId="5" applyFill="1" applyBorder="1" applyAlignment="1">
      <alignment horizontal="center" vertical="center"/>
    </xf>
    <xf numFmtId="0" fontId="3" fillId="5" borderId="10" xfId="5" applyFill="1" applyBorder="1" applyAlignment="1">
      <alignment horizontal="center" vertical="center"/>
    </xf>
    <xf numFmtId="0" fontId="3" fillId="5" borderId="12" xfId="5" applyFill="1" applyBorder="1" applyAlignment="1">
      <alignment horizontal="center" vertical="center"/>
    </xf>
    <xf numFmtId="0" fontId="23" fillId="5" borderId="1" xfId="5" applyFont="1" applyFill="1" applyBorder="1" applyAlignment="1">
      <alignment horizontal="center" vertical="center"/>
    </xf>
    <xf numFmtId="0" fontId="23" fillId="5" borderId="2" xfId="5" applyFont="1" applyFill="1" applyBorder="1" applyAlignment="1">
      <alignment horizontal="center" vertical="center"/>
    </xf>
    <xf numFmtId="0" fontId="23" fillId="5" borderId="3" xfId="5" applyFont="1" applyFill="1" applyBorder="1" applyAlignment="1">
      <alignment horizontal="center" vertical="center"/>
    </xf>
    <xf numFmtId="0" fontId="3" fillId="4" borderId="1" xfId="5" applyFill="1" applyBorder="1" applyAlignment="1">
      <alignment horizontal="center" vertical="center"/>
    </xf>
    <xf numFmtId="0" fontId="3" fillId="4" borderId="2" xfId="5" applyFill="1" applyBorder="1" applyAlignment="1">
      <alignment horizontal="center" vertical="center"/>
    </xf>
    <xf numFmtId="0" fontId="3" fillId="4" borderId="3" xfId="5" applyFill="1" applyBorder="1" applyAlignment="1">
      <alignment horizontal="center" vertical="center"/>
    </xf>
    <xf numFmtId="0" fontId="8" fillId="0" borderId="1" xfId="4" applyFont="1" applyFill="1" applyBorder="1" applyAlignment="1" applyProtection="1">
      <alignment horizontal="left" vertical="center"/>
    </xf>
    <xf numFmtId="0" fontId="8" fillId="0" borderId="2" xfId="4" applyFont="1" applyFill="1" applyBorder="1" applyAlignment="1" applyProtection="1">
      <alignment horizontal="left" vertical="center"/>
    </xf>
    <xf numFmtId="0" fontId="8" fillId="0" borderId="3" xfId="4" applyFont="1" applyFill="1" applyBorder="1" applyAlignment="1" applyProtection="1">
      <alignment horizontal="left" vertical="center"/>
    </xf>
    <xf numFmtId="0" fontId="3" fillId="5" borderId="4" xfId="5" applyFill="1" applyBorder="1" applyAlignment="1">
      <alignment horizontal="center" vertical="center" wrapText="1"/>
    </xf>
    <xf numFmtId="0" fontId="20" fillId="6" borderId="5" xfId="6" applyFont="1" applyFill="1" applyBorder="1" applyAlignment="1">
      <alignment horizontal="left" vertical="center" wrapText="1"/>
    </xf>
    <xf numFmtId="0" fontId="25" fillId="5" borderId="4" xfId="5" applyFont="1" applyFill="1" applyBorder="1" applyAlignment="1">
      <alignment horizontal="center" vertical="center" wrapText="1"/>
    </xf>
    <xf numFmtId="0" fontId="25" fillId="5" borderId="6" xfId="5" applyFont="1" applyFill="1" applyBorder="1" applyAlignment="1">
      <alignment horizontal="center" vertical="center" wrapText="1"/>
    </xf>
    <xf numFmtId="0" fontId="25" fillId="5" borderId="4" xfId="5" applyFont="1" applyFill="1" applyBorder="1" applyAlignment="1">
      <alignment horizontal="center" vertical="center"/>
    </xf>
    <xf numFmtId="0" fontId="25" fillId="5" borderId="6" xfId="5" applyFont="1" applyFill="1" applyBorder="1" applyAlignment="1">
      <alignment horizontal="center" vertical="center"/>
    </xf>
    <xf numFmtId="0" fontId="25" fillId="5" borderId="5" xfId="5" applyFont="1" applyFill="1" applyBorder="1">
      <alignment horizontal="center" vertical="center"/>
    </xf>
    <xf numFmtId="0" fontId="25" fillId="5" borderId="5" xfId="5" applyFont="1" applyFill="1" applyBorder="1" applyAlignment="1">
      <alignment horizontal="center" vertical="center"/>
    </xf>
    <xf numFmtId="0" fontId="7" fillId="0" borderId="14" xfId="7" applyFont="1" applyBorder="1" applyAlignment="1">
      <alignment horizontal="center" vertical="center" wrapText="1"/>
    </xf>
    <xf numFmtId="0" fontId="7" fillId="0" borderId="0" xfId="7" applyFont="1" applyBorder="1" applyAlignment="1">
      <alignment horizontal="center" vertical="center" wrapText="1"/>
    </xf>
    <xf numFmtId="0" fontId="27" fillId="0" borderId="13" xfId="8" applyFont="1" applyBorder="1" applyAlignment="1">
      <alignment horizontal="left" vertical="center"/>
    </xf>
    <xf numFmtId="0" fontId="27" fillId="0" borderId="13" xfId="8" applyFont="1" applyBorder="1" applyAlignment="1">
      <alignment horizontal="center" vertical="center"/>
    </xf>
  </cellXfs>
  <cellStyles count="9">
    <cellStyle name="Hipervínculo" xfId="1" builtinId="8"/>
    <cellStyle name="ICRHB Document Title" xfId="3" xr:uid="{F39C97BC-8B30-47B0-A1C0-CB27E8D22907}"/>
    <cellStyle name="ICRHB Normal" xfId="2" xr:uid="{F5BA4C32-5E4D-46C7-96A7-BFA0A011A9E8}"/>
    <cellStyle name="ICRHB Section Header" xfId="7" xr:uid="{4BEED822-B6A6-43B0-812C-D67B766C7E1B}"/>
    <cellStyle name="ICRHB Section Subheader" xfId="8" xr:uid="{7642268E-0924-4CD6-8524-98B8DB22E5BC}"/>
    <cellStyle name="ICRHB Table Header" xfId="5" xr:uid="{9FBAEB18-3C3D-4DEC-8771-64B46AF06FF8}"/>
    <cellStyle name="ICRHB Table Text" xfId="6" xr:uid="{3B0A0E0A-1DDE-4F50-ABE6-EEF28C7FBCD8}"/>
    <cellStyle name="Normal" xfId="0" builtinId="0"/>
    <cellStyle name="Normal 2 2" xfId="4" xr:uid="{08152C66-FEB9-438B-AC2F-31E51723AC4B}"/>
  </cellStyles>
  <dxfs count="3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4404625</xdr:colOff>
      <xdr:row>0</xdr:row>
      <xdr:rowOff>27848</xdr:rowOff>
    </xdr:from>
    <xdr:to>
      <xdr:col>1</xdr:col>
      <xdr:colOff>6846727</xdr:colOff>
      <xdr:row>3</xdr:row>
      <xdr:rowOff>118837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109" y="27848"/>
          <a:ext cx="2594502" cy="644054"/>
        </a:xfrm>
        <a:prstGeom prst="rect">
          <a:avLst/>
        </a:prstGeom>
      </xdr:spPr>
    </xdr:pic>
    <xdr:clientData/>
  </xdr:twoCellAnchor>
  <xdr:twoCellAnchor editAs="oneCell">
    <xdr:from>
      <xdr:col>0</xdr:col>
      <xdr:colOff>0</xdr:colOff>
      <xdr:row>0</xdr:row>
      <xdr:rowOff>0</xdr:rowOff>
    </xdr:from>
    <xdr:to>
      <xdr:col>1</xdr:col>
      <xdr:colOff>1085367</xdr:colOff>
      <xdr:row>3</xdr:row>
      <xdr:rowOff>75812</xdr:rowOff>
    </xdr:to>
    <xdr:pic>
      <xdr:nvPicPr>
        <xdr:cNvPr id="5" name="Imagen 4">
          <a:extLst>
            <a:ext uri="{FF2B5EF4-FFF2-40B4-BE49-F238E27FC236}">
              <a16:creationId xmlns:a16="http://schemas.microsoft.com/office/drawing/2014/main" id="{939FD807-CA64-4A9D-9C03-985748E1753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642676" cy="611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2375327</xdr:colOff>
      <xdr:row>3</xdr:row>
      <xdr:rowOff>157924</xdr:rowOff>
    </xdr:to>
    <xdr:pic>
      <xdr:nvPicPr>
        <xdr:cNvPr id="2" name="Imagen 1">
          <a:extLst>
            <a:ext uri="{FF2B5EF4-FFF2-40B4-BE49-F238E27FC236}">
              <a16:creationId xmlns:a16="http://schemas.microsoft.com/office/drawing/2014/main" id="{680F0D85-F570-41E8-8F7C-7A0289AD9C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05" y="0"/>
          <a:ext cx="2656064" cy="639187"/>
        </a:xfrm>
        <a:prstGeom prst="rect">
          <a:avLst/>
        </a:prstGeom>
      </xdr:spPr>
    </xdr:pic>
    <xdr:clientData/>
  </xdr:twoCellAnchor>
  <xdr:twoCellAnchor editAs="oneCell">
    <xdr:from>
      <xdr:col>5</xdr:col>
      <xdr:colOff>246719</xdr:colOff>
      <xdr:row>0</xdr:row>
      <xdr:rowOff>0</xdr:rowOff>
    </xdr:from>
    <xdr:to>
      <xdr:col>12</xdr:col>
      <xdr:colOff>14175</xdr:colOff>
      <xdr:row>4</xdr:row>
      <xdr:rowOff>2855</xdr:rowOff>
    </xdr:to>
    <xdr:pic>
      <xdr:nvPicPr>
        <xdr:cNvPr id="3" name="Imagen 2">
          <a:extLst>
            <a:ext uri="{FF2B5EF4-FFF2-40B4-BE49-F238E27FC236}">
              <a16:creationId xmlns:a16="http://schemas.microsoft.com/office/drawing/2014/main" id="{CF02603C-6AF7-4F7B-B6A9-21E7D1935F0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12377" y="0"/>
          <a:ext cx="2836651" cy="6445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2398889</xdr:colOff>
      <xdr:row>3</xdr:row>
      <xdr:rowOff>153412</xdr:rowOff>
    </xdr:to>
    <xdr:pic>
      <xdr:nvPicPr>
        <xdr:cNvPr id="2" name="Imagen 1">
          <a:extLst>
            <a:ext uri="{FF2B5EF4-FFF2-40B4-BE49-F238E27FC236}">
              <a16:creationId xmlns:a16="http://schemas.microsoft.com/office/drawing/2014/main" id="{D7294A31-304F-45E8-94BE-D6C388AA3BA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0"/>
          <a:ext cx="2656064" cy="639187"/>
        </a:xfrm>
        <a:prstGeom prst="rect">
          <a:avLst/>
        </a:prstGeom>
      </xdr:spPr>
    </xdr:pic>
    <xdr:clientData/>
  </xdr:twoCellAnchor>
  <xdr:twoCellAnchor editAs="oneCell">
    <xdr:from>
      <xdr:col>17</xdr:col>
      <xdr:colOff>66675</xdr:colOff>
      <xdr:row>0</xdr:row>
      <xdr:rowOff>0</xdr:rowOff>
    </xdr:from>
    <xdr:to>
      <xdr:col>25</xdr:col>
      <xdr:colOff>232316</xdr:colOff>
      <xdr:row>4</xdr:row>
      <xdr:rowOff>14</xdr:rowOff>
    </xdr:to>
    <xdr:pic>
      <xdr:nvPicPr>
        <xdr:cNvPr id="3" name="Imagen 2">
          <a:extLst>
            <a:ext uri="{FF2B5EF4-FFF2-40B4-BE49-F238E27FC236}">
              <a16:creationId xmlns:a16="http://schemas.microsoft.com/office/drawing/2014/main" id="{F1EF68DB-6FB7-4263-961E-B972C72D125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96425" y="0"/>
          <a:ext cx="2756441" cy="644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denador%20Sora\Mis%20documentos\AEIPRO\QM%20-%20AEIPRO\Manual%20de%20la%20Calidad%20y%20Procedimientos%202018%20v04\Formatos%20IPMA\IPMA-ICR-HB-Form-Complexity-Ratings-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andidate Ratings Example"/>
      <sheetName val="Candidate Ratings"/>
      <sheetName val="Assessor Ratings Example"/>
      <sheetName val="Assessor Ratings"/>
      <sheetName val="Details for Projects"/>
      <sheetName val="Details for Programmes"/>
      <sheetName val="Details for Portfolios"/>
      <sheetName val="Version Control"/>
    </sheetNames>
    <sheetDataSet>
      <sheetData sheetId="0"/>
      <sheetData sheetId="1"/>
      <sheetData sheetId="2">
        <row r="10">
          <cell r="B10">
            <v>1</v>
          </cell>
        </row>
        <row r="11">
          <cell r="B11">
            <v>2</v>
          </cell>
        </row>
        <row r="12">
          <cell r="B12">
            <v>3</v>
          </cell>
        </row>
        <row r="13">
          <cell r="B13">
            <v>4</v>
          </cell>
        </row>
        <row r="14">
          <cell r="B14">
            <v>5</v>
          </cell>
        </row>
        <row r="15">
          <cell r="B15">
            <v>6</v>
          </cell>
        </row>
        <row r="16">
          <cell r="B16">
            <v>7</v>
          </cell>
        </row>
        <row r="17">
          <cell r="B17">
            <v>8</v>
          </cell>
        </row>
        <row r="18">
          <cell r="B18">
            <v>9</v>
          </cell>
        </row>
        <row r="19">
          <cell r="B19">
            <v>10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eipro@dpi.upv.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8482-9186-49A7-B409-39C386D8A1C4}">
  <sheetPr>
    <pageSetUpPr fitToPage="1"/>
  </sheetPr>
  <dimension ref="A6:B25"/>
  <sheetViews>
    <sheetView zoomScaleNormal="100" zoomScalePageLayoutView="62" workbookViewId="0">
      <selection activeCell="G17" sqref="G17"/>
    </sheetView>
  </sheetViews>
  <sheetFormatPr baseColWidth="10" defaultColWidth="10.85546875" defaultRowHeight="14.25" x14ac:dyDescent="0.25"/>
  <cols>
    <col min="1" max="1" width="22" style="2" customWidth="1"/>
    <col min="2" max="2" width="102.7109375" style="7" customWidth="1"/>
    <col min="3" max="16384" width="10.85546875" style="2"/>
  </cols>
  <sheetData>
    <row r="6" spans="1:2" ht="22.5" x14ac:dyDescent="0.25">
      <c r="A6" s="161" t="s">
        <v>5</v>
      </c>
      <c r="B6" s="161"/>
    </row>
    <row r="7" spans="1:2" ht="17.25" customHeight="1" x14ac:dyDescent="0.25">
      <c r="A7" s="6"/>
      <c r="B7" s="6"/>
    </row>
    <row r="8" spans="1:2" ht="21" customHeight="1" x14ac:dyDescent="0.25">
      <c r="A8" s="159" t="s">
        <v>0</v>
      </c>
      <c r="B8" s="160"/>
    </row>
    <row r="9" spans="1:2" s="3" customFormat="1" ht="12.75" customHeight="1" x14ac:dyDescent="0.25">
      <c r="A9" s="162" t="s">
        <v>1</v>
      </c>
      <c r="B9" s="9" t="s">
        <v>3</v>
      </c>
    </row>
    <row r="10" spans="1:2" s="4" customFormat="1" ht="24.75" customHeight="1" x14ac:dyDescent="0.2">
      <c r="A10" s="163"/>
      <c r="B10" s="8" t="s">
        <v>2</v>
      </c>
    </row>
    <row r="11" spans="1:2" s="4" customFormat="1" ht="45.75" customHeight="1" x14ac:dyDescent="0.2">
      <c r="A11" s="19" t="s">
        <v>6</v>
      </c>
      <c r="B11" s="16" t="s">
        <v>9</v>
      </c>
    </row>
    <row r="12" spans="1:2" s="4" customFormat="1" ht="49.5" customHeight="1" x14ac:dyDescent="0.2">
      <c r="A12" s="19" t="s">
        <v>7</v>
      </c>
      <c r="B12" s="16" t="s">
        <v>10</v>
      </c>
    </row>
    <row r="13" spans="1:2" s="4" customFormat="1" ht="46.5" customHeight="1" x14ac:dyDescent="0.2">
      <c r="A13" s="19" t="s">
        <v>8</v>
      </c>
      <c r="B13" s="16" t="s">
        <v>11</v>
      </c>
    </row>
    <row r="14" spans="1:2" s="4" customFormat="1" ht="12.75" customHeight="1" x14ac:dyDescent="0.2">
      <c r="A14" s="20"/>
      <c r="B14" s="18"/>
    </row>
    <row r="15" spans="1:2" ht="21.75" customHeight="1" x14ac:dyDescent="0.25">
      <c r="A15" s="159" t="s">
        <v>12</v>
      </c>
      <c r="B15" s="160"/>
    </row>
    <row r="16" spans="1:2" s="3" customFormat="1" x14ac:dyDescent="0.2">
      <c r="A16" s="1"/>
      <c r="B16" s="1"/>
    </row>
    <row r="17" spans="1:2" s="5" customFormat="1" ht="40.5" customHeight="1" x14ac:dyDescent="0.2">
      <c r="A17" s="10" t="s">
        <v>13</v>
      </c>
      <c r="B17" s="11" t="s">
        <v>14</v>
      </c>
    </row>
    <row r="18" spans="1:2" s="5" customFormat="1" ht="114" customHeight="1" x14ac:dyDescent="0.2">
      <c r="A18" s="10" t="s">
        <v>15</v>
      </c>
      <c r="B18" s="11" t="s">
        <v>16</v>
      </c>
    </row>
    <row r="19" spans="1:2" s="5" customFormat="1" ht="108.75" customHeight="1" x14ac:dyDescent="0.2">
      <c r="A19" s="12" t="s">
        <v>17</v>
      </c>
      <c r="B19" s="13" t="s">
        <v>18</v>
      </c>
    </row>
    <row r="20" spans="1:2" s="5" customFormat="1" ht="121.5" customHeight="1" x14ac:dyDescent="0.2">
      <c r="A20" s="14" t="s">
        <v>19</v>
      </c>
      <c r="B20" s="11" t="s">
        <v>20</v>
      </c>
    </row>
    <row r="21" spans="1:2" s="5" customFormat="1" ht="81.75" customHeight="1" x14ac:dyDescent="0.2">
      <c r="A21" s="15" t="s">
        <v>21</v>
      </c>
      <c r="B21" s="16" t="s">
        <v>22</v>
      </c>
    </row>
    <row r="22" spans="1:2" s="5" customFormat="1" ht="46.5" customHeight="1" x14ac:dyDescent="0.2">
      <c r="A22" s="159" t="s">
        <v>23</v>
      </c>
      <c r="B22" s="160"/>
    </row>
    <row r="23" spans="1:2" s="5" customFormat="1" ht="37.5" customHeight="1" x14ac:dyDescent="0.2">
      <c r="A23" s="10" t="s">
        <v>13</v>
      </c>
      <c r="B23" s="21" t="s">
        <v>24</v>
      </c>
    </row>
    <row r="24" spans="1:2" s="5" customFormat="1" ht="36" customHeight="1" x14ac:dyDescent="0.2">
      <c r="A24" s="14" t="s">
        <v>19</v>
      </c>
      <c r="B24" s="17" t="s">
        <v>25</v>
      </c>
    </row>
    <row r="25" spans="1:2" ht="81" customHeight="1" x14ac:dyDescent="0.25">
      <c r="A25" s="15" t="s">
        <v>83</v>
      </c>
      <c r="B25" s="16" t="s">
        <v>397</v>
      </c>
    </row>
  </sheetData>
  <mergeCells count="5">
    <mergeCell ref="A22:B22"/>
    <mergeCell ref="A6:B6"/>
    <mergeCell ref="A8:B8"/>
    <mergeCell ref="A9:A10"/>
    <mergeCell ref="A15:B15"/>
  </mergeCells>
  <hyperlinks>
    <hyperlink ref="B10" r:id="rId1" xr:uid="{A1B83949-07E3-484A-BE15-316C072E7BC3}"/>
  </hyperlinks>
  <printOptions horizontalCentered="1"/>
  <pageMargins left="0.58237547892720309" right="0.51780913978494625" top="0.56117957746478875" bottom="0.6692913385826772" header="0.31496062992125984" footer="0.31496062992125984"/>
  <pageSetup paperSize="9" scale="73" fitToHeight="0" orientation="portrait" verticalDpi="1200" r:id="rId2"/>
  <headerFooter>
    <oddFooter>&amp;L&amp;"Tahoma,Normal"&amp;9F-07-04-01.0.v4-ICB/ICR&amp;R&amp;"Tahoma,Normal"&amp;9&amp;A</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AC9B-0CFF-4237-B8D8-E16DED62E556}">
  <dimension ref="A7:U64"/>
  <sheetViews>
    <sheetView zoomScale="86" zoomScaleNormal="86" zoomScaleSheetLayoutView="48" zoomScalePageLayoutView="95" workbookViewId="0">
      <selection activeCell="J8" sqref="J8:M8"/>
    </sheetView>
  </sheetViews>
  <sheetFormatPr baseColWidth="10" defaultColWidth="10.85546875" defaultRowHeight="12.75" x14ac:dyDescent="0.25"/>
  <cols>
    <col min="1" max="1" width="3.85546875" style="141" customWidth="1"/>
    <col min="2" max="2" width="61.85546875" style="131" customWidth="1"/>
    <col min="3" max="14" width="6.140625" style="151" customWidth="1"/>
    <col min="15" max="16" width="50.85546875" style="131" customWidth="1"/>
    <col min="17" max="17" width="11" style="131" customWidth="1"/>
    <col min="18" max="20" width="38.85546875" style="131" hidden="1" customWidth="1"/>
    <col min="21" max="21" width="10.85546875" style="131"/>
    <col min="22" max="22" width="11" style="131" customWidth="1"/>
    <col min="23" max="16384" width="10.85546875" style="131"/>
  </cols>
  <sheetData>
    <row r="7" spans="1:20" s="72" customFormat="1" ht="20.100000000000001" customHeight="1" x14ac:dyDescent="0.2">
      <c r="A7" s="164" t="s">
        <v>114</v>
      </c>
      <c r="B7" s="164"/>
      <c r="C7" s="126" t="s">
        <v>110</v>
      </c>
      <c r="D7" s="24"/>
      <c r="E7" s="25"/>
      <c r="F7" s="127"/>
      <c r="G7" s="128"/>
      <c r="H7" s="128"/>
      <c r="J7" s="126" t="s">
        <v>111</v>
      </c>
      <c r="K7" s="129"/>
      <c r="L7" s="129"/>
      <c r="M7" s="130"/>
      <c r="N7" s="129"/>
      <c r="O7" s="129"/>
      <c r="P7" s="129"/>
      <c r="Q7" s="129"/>
      <c r="R7" s="131"/>
      <c r="S7" s="131"/>
      <c r="T7" s="131"/>
    </row>
    <row r="8" spans="1:20" s="72" customFormat="1" ht="20.100000000000001" customHeight="1" x14ac:dyDescent="0.25">
      <c r="A8" s="132"/>
      <c r="B8" s="133" t="s">
        <v>115</v>
      </c>
      <c r="C8" s="65"/>
      <c r="D8" s="66"/>
      <c r="E8" s="66"/>
      <c r="F8" s="66"/>
      <c r="G8" s="66"/>
      <c r="H8" s="67"/>
      <c r="J8" s="172"/>
      <c r="K8" s="173"/>
      <c r="L8" s="173"/>
      <c r="M8" s="174"/>
      <c r="N8" s="129"/>
      <c r="O8" s="129"/>
      <c r="P8" s="129"/>
      <c r="Q8" s="129"/>
      <c r="R8" s="131"/>
      <c r="S8" s="131"/>
      <c r="T8" s="131"/>
    </row>
    <row r="9" spans="1:20" s="72" customFormat="1" ht="20.100000000000001" customHeight="1" x14ac:dyDescent="0.2">
      <c r="A9" s="132"/>
      <c r="B9" s="133" t="s">
        <v>116</v>
      </c>
      <c r="C9" s="126" t="s">
        <v>112</v>
      </c>
      <c r="E9" s="126" t="s">
        <v>113</v>
      </c>
      <c r="F9" s="25"/>
      <c r="G9" s="134"/>
      <c r="H9" s="134"/>
      <c r="I9" s="134"/>
      <c r="J9" s="129"/>
      <c r="K9" s="129"/>
      <c r="L9" s="130"/>
      <c r="M9" s="129"/>
      <c r="N9" s="129"/>
      <c r="O9" s="135"/>
      <c r="P9" s="128"/>
      <c r="Q9" s="128"/>
      <c r="R9" s="131"/>
      <c r="S9" s="131"/>
      <c r="T9" s="131"/>
    </row>
    <row r="10" spans="1:20" s="72" customFormat="1" ht="20.100000000000001" customHeight="1" x14ac:dyDescent="0.25">
      <c r="A10" s="132"/>
      <c r="B10" s="136" t="str">
        <f>IF(AND(OR(C10="C",C10="D"),OR((E10="Programme"),E10="Portfolio")),"Invalid Domain or Level    ","")</f>
        <v/>
      </c>
      <c r="C10" s="61"/>
      <c r="D10" s="62"/>
      <c r="E10" s="175"/>
      <c r="F10" s="176"/>
      <c r="G10" s="177"/>
      <c r="H10" s="134"/>
      <c r="I10" s="134"/>
      <c r="J10" s="129"/>
      <c r="K10" s="129"/>
      <c r="L10" s="130"/>
      <c r="M10" s="129"/>
      <c r="N10" s="129"/>
      <c r="O10" s="135"/>
      <c r="P10" s="128"/>
      <c r="Q10" s="128"/>
      <c r="R10" s="131"/>
      <c r="S10" s="131"/>
      <c r="T10" s="131"/>
    </row>
    <row r="11" spans="1:20" s="72" customFormat="1" ht="20.100000000000001" customHeight="1" x14ac:dyDescent="0.25">
      <c r="A11" s="132"/>
      <c r="B11" s="133"/>
      <c r="C11" s="137"/>
      <c r="D11" s="138"/>
      <c r="E11" s="139"/>
      <c r="F11" s="140"/>
      <c r="G11" s="76"/>
      <c r="H11" s="76"/>
      <c r="I11" s="76"/>
      <c r="J11" s="74"/>
      <c r="K11" s="74"/>
      <c r="L11" s="77"/>
      <c r="M11" s="74"/>
      <c r="N11" s="74"/>
      <c r="O11" s="135"/>
      <c r="P11" s="128"/>
      <c r="Q11" s="128"/>
      <c r="R11" s="131"/>
      <c r="S11" s="131"/>
      <c r="T11" s="131"/>
    </row>
    <row r="12" spans="1:20" ht="21" customHeight="1" x14ac:dyDescent="0.25">
      <c r="C12" s="178" t="s">
        <v>103</v>
      </c>
      <c r="D12" s="179"/>
      <c r="E12" s="179"/>
      <c r="F12" s="179"/>
      <c r="G12" s="179"/>
      <c r="H12" s="179"/>
      <c r="I12" s="179"/>
      <c r="J12" s="179"/>
      <c r="K12" s="179"/>
      <c r="L12" s="179"/>
      <c r="M12" s="179"/>
      <c r="N12" s="180"/>
    </row>
    <row r="13" spans="1:20" s="143" customFormat="1" ht="17.100000000000001" customHeight="1" x14ac:dyDescent="0.25">
      <c r="A13" s="165" t="s">
        <v>107</v>
      </c>
      <c r="B13" s="167" t="s">
        <v>7</v>
      </c>
      <c r="C13" s="169" t="s">
        <v>104</v>
      </c>
      <c r="D13" s="169"/>
      <c r="E13" s="169"/>
      <c r="F13" s="169"/>
      <c r="G13" s="169"/>
      <c r="H13" s="169"/>
      <c r="I13" s="169"/>
      <c r="J13" s="169"/>
      <c r="K13" s="169"/>
      <c r="L13" s="169"/>
      <c r="M13" s="169"/>
      <c r="N13" s="169"/>
      <c r="O13" s="170" t="s">
        <v>105</v>
      </c>
      <c r="P13" s="165" t="s">
        <v>106</v>
      </c>
      <c r="Q13" s="142"/>
      <c r="R13" s="131"/>
      <c r="S13" s="131"/>
      <c r="T13" s="131"/>
    </row>
    <row r="14" spans="1:20" s="143" customFormat="1" ht="17.100000000000001" customHeight="1" x14ac:dyDescent="0.25">
      <c r="A14" s="166"/>
      <c r="B14" s="168"/>
      <c r="C14" s="144" t="s">
        <v>27</v>
      </c>
      <c r="D14" s="144" t="s">
        <v>28</v>
      </c>
      <c r="E14" s="144" t="s">
        <v>29</v>
      </c>
      <c r="F14" s="144" t="s">
        <v>4</v>
      </c>
      <c r="G14" s="144" t="s">
        <v>30</v>
      </c>
      <c r="H14" s="144" t="s">
        <v>31</v>
      </c>
      <c r="I14" s="144" t="s">
        <v>32</v>
      </c>
      <c r="J14" s="144" t="s">
        <v>33</v>
      </c>
      <c r="K14" s="144" t="s">
        <v>34</v>
      </c>
      <c r="L14" s="144" t="s">
        <v>35</v>
      </c>
      <c r="M14" s="144" t="s">
        <v>36</v>
      </c>
      <c r="N14" s="144" t="s">
        <v>37</v>
      </c>
      <c r="O14" s="171"/>
      <c r="P14" s="166"/>
      <c r="Q14" s="142"/>
      <c r="R14" s="131"/>
      <c r="S14" s="131"/>
      <c r="T14" s="131"/>
    </row>
    <row r="15" spans="1:20" ht="60" customHeight="1" x14ac:dyDescent="0.25">
      <c r="A15" s="145">
        <v>1</v>
      </c>
      <c r="B15" s="41" t="s">
        <v>138</v>
      </c>
      <c r="C15" s="146">
        <v>1</v>
      </c>
      <c r="D15" s="146">
        <v>1</v>
      </c>
      <c r="E15" s="146">
        <v>4</v>
      </c>
      <c r="F15" s="146">
        <v>4</v>
      </c>
      <c r="G15" s="146">
        <v>1</v>
      </c>
      <c r="H15" s="146">
        <v>2</v>
      </c>
      <c r="I15" s="146">
        <v>3</v>
      </c>
      <c r="J15" s="146">
        <v>4</v>
      </c>
      <c r="K15" s="146">
        <v>1</v>
      </c>
      <c r="L15" s="146">
        <v>2</v>
      </c>
      <c r="M15" s="146">
        <v>3</v>
      </c>
      <c r="N15" s="146">
        <v>4</v>
      </c>
      <c r="O15" s="147"/>
      <c r="P15" s="148" t="str">
        <f t="shared" ref="P15:P24" si="0">IF($E$10="Proyecto",R15,IF($E$10="Cartera",T15,S15))</f>
        <v>5.5.2 Beneficios y objetivos
5.5.3 Alcance
5.5.13 Cambio y transformación
5.5.14 Selección y equilibrio</v>
      </c>
      <c r="Q15" s="149"/>
      <c r="R15" s="150" t="s">
        <v>102</v>
      </c>
      <c r="S15" s="150" t="s">
        <v>136</v>
      </c>
      <c r="T15" s="150" t="s">
        <v>137</v>
      </c>
    </row>
    <row r="16" spans="1:20" ht="87.75" customHeight="1" x14ac:dyDescent="0.25">
      <c r="A16" s="145">
        <v>2</v>
      </c>
      <c r="B16" s="41" t="s">
        <v>139</v>
      </c>
      <c r="C16" s="146"/>
      <c r="D16" s="146"/>
      <c r="E16" s="146"/>
      <c r="F16" s="146"/>
      <c r="G16" s="146"/>
      <c r="H16" s="146"/>
      <c r="I16" s="146"/>
      <c r="J16" s="146"/>
      <c r="K16" s="146"/>
      <c r="L16" s="146"/>
      <c r="M16" s="146"/>
      <c r="N16" s="146"/>
      <c r="O16" s="147"/>
      <c r="P16" s="148" t="str">
        <f t="shared" si="0"/>
        <v>5.5.4 Tiempo
5.5.5 Organización e información
5.5.6 Calidad
5.5.10 Planificación y control</v>
      </c>
      <c r="Q16" s="149"/>
      <c r="R16" s="150" t="s">
        <v>84</v>
      </c>
      <c r="S16" s="150" t="s">
        <v>90</v>
      </c>
      <c r="T16" s="150" t="s">
        <v>96</v>
      </c>
    </row>
    <row r="17" spans="1:21" ht="91.5" customHeight="1" x14ac:dyDescent="0.25">
      <c r="A17" s="145">
        <v>3</v>
      </c>
      <c r="B17" s="41" t="s">
        <v>154</v>
      </c>
      <c r="C17" s="146"/>
      <c r="D17" s="146"/>
      <c r="E17" s="146"/>
      <c r="F17" s="146"/>
      <c r="G17" s="146"/>
      <c r="H17" s="146"/>
      <c r="I17" s="146"/>
      <c r="J17" s="146"/>
      <c r="K17" s="146"/>
      <c r="L17" s="146"/>
      <c r="M17" s="146"/>
      <c r="N17" s="146"/>
      <c r="O17" s="147"/>
      <c r="P17" s="148" t="str">
        <f t="shared" si="0"/>
        <v>5.5.7 Finanzas
5.5.8 Recursos
5.5.9 Aprovisionamiento y asociaciones</v>
      </c>
      <c r="Q17" s="149"/>
      <c r="R17" s="150" t="s">
        <v>85</v>
      </c>
      <c r="S17" s="150" t="s">
        <v>91</v>
      </c>
      <c r="T17" s="150" t="s">
        <v>97</v>
      </c>
      <c r="U17" s="47"/>
    </row>
    <row r="18" spans="1:21" ht="54.75" customHeight="1" x14ac:dyDescent="0.25">
      <c r="A18" s="145">
        <v>4</v>
      </c>
      <c r="B18" s="41" t="s">
        <v>140</v>
      </c>
      <c r="C18" s="146"/>
      <c r="D18" s="146"/>
      <c r="E18" s="146"/>
      <c r="F18" s="146"/>
      <c r="G18" s="146"/>
      <c r="H18" s="146"/>
      <c r="I18" s="146"/>
      <c r="J18" s="146"/>
      <c r="K18" s="146"/>
      <c r="L18" s="146"/>
      <c r="M18" s="146"/>
      <c r="N18" s="146"/>
      <c r="O18" s="147"/>
      <c r="P18" s="148" t="str">
        <f t="shared" si="0"/>
        <v>5.5.11 Riesgo y oportunidad</v>
      </c>
      <c r="Q18" s="149"/>
      <c r="R18" s="131" t="s">
        <v>127</v>
      </c>
      <c r="S18" s="131" t="s">
        <v>128</v>
      </c>
      <c r="T18" s="131" t="s">
        <v>129</v>
      </c>
      <c r="U18" s="47"/>
    </row>
    <row r="19" spans="1:21" ht="120.75" customHeight="1" x14ac:dyDescent="0.25">
      <c r="A19" s="145">
        <v>5</v>
      </c>
      <c r="B19" s="41" t="s">
        <v>155</v>
      </c>
      <c r="C19" s="146"/>
      <c r="D19" s="146"/>
      <c r="E19" s="146"/>
      <c r="F19" s="146"/>
      <c r="G19" s="146"/>
      <c r="H19" s="146"/>
      <c r="I19" s="146"/>
      <c r="J19" s="146"/>
      <c r="K19" s="146"/>
      <c r="L19" s="146"/>
      <c r="M19" s="146"/>
      <c r="N19" s="146"/>
      <c r="O19" s="147"/>
      <c r="P19" s="148" t="str">
        <f t="shared" si="0"/>
        <v>5.3.1 Estrategia
5.5.1 Diseño del programa
5.5.12 Partes interesadas</v>
      </c>
      <c r="Q19" s="149"/>
      <c r="R19" s="150" t="s">
        <v>130</v>
      </c>
      <c r="S19" s="150" t="s">
        <v>131</v>
      </c>
      <c r="T19" s="150" t="s">
        <v>132</v>
      </c>
      <c r="U19" s="47"/>
    </row>
    <row r="20" spans="1:21" ht="66" customHeight="1" x14ac:dyDescent="0.25">
      <c r="A20" s="145">
        <v>6</v>
      </c>
      <c r="B20" s="41" t="s">
        <v>141</v>
      </c>
      <c r="C20" s="146"/>
      <c r="D20" s="146"/>
      <c r="E20" s="146"/>
      <c r="F20" s="146"/>
      <c r="G20" s="146"/>
      <c r="H20" s="146"/>
      <c r="I20" s="146"/>
      <c r="J20" s="146"/>
      <c r="K20" s="146"/>
      <c r="L20" s="146"/>
      <c r="M20" s="146"/>
      <c r="N20" s="146"/>
      <c r="O20" s="147"/>
      <c r="P20" s="148" t="str">
        <f t="shared" si="0"/>
        <v>5.3.2 Gobernanza, estructuras y procesos
5.3.3 Cumplimiento, estándares y regulaciones</v>
      </c>
      <c r="Q20" s="149"/>
      <c r="R20" s="150" t="s">
        <v>86</v>
      </c>
      <c r="S20" s="150" t="s">
        <v>92</v>
      </c>
      <c r="T20" s="150" t="s">
        <v>98</v>
      </c>
    </row>
    <row r="21" spans="1:21" ht="67.5" customHeight="1" x14ac:dyDescent="0.25">
      <c r="A21" s="145">
        <v>7</v>
      </c>
      <c r="B21" s="41" t="s">
        <v>156</v>
      </c>
      <c r="C21" s="146"/>
      <c r="D21" s="146"/>
      <c r="E21" s="146"/>
      <c r="F21" s="146"/>
      <c r="G21" s="146"/>
      <c r="H21" s="146"/>
      <c r="I21" s="146"/>
      <c r="J21" s="146"/>
      <c r="K21" s="146"/>
      <c r="L21" s="146"/>
      <c r="M21" s="146"/>
      <c r="N21" s="146"/>
      <c r="O21" s="147"/>
      <c r="P21" s="148" t="str">
        <f t="shared" si="0"/>
        <v>5.3.4 Poder e interés
5.3.5 Cultura y valores</v>
      </c>
      <c r="Q21" s="149"/>
      <c r="R21" s="150" t="s">
        <v>87</v>
      </c>
      <c r="S21" s="150" t="s">
        <v>93</v>
      </c>
      <c r="T21" s="150" t="s">
        <v>99</v>
      </c>
    </row>
    <row r="22" spans="1:21" ht="80.25" customHeight="1" x14ac:dyDescent="0.25">
      <c r="A22" s="145">
        <v>8</v>
      </c>
      <c r="B22" s="41" t="s">
        <v>157</v>
      </c>
      <c r="C22" s="146"/>
      <c r="D22" s="146"/>
      <c r="E22" s="146"/>
      <c r="F22" s="146"/>
      <c r="G22" s="146"/>
      <c r="H22" s="146"/>
      <c r="I22" s="146"/>
      <c r="J22" s="146"/>
      <c r="K22" s="146"/>
      <c r="L22" s="146"/>
      <c r="M22" s="146"/>
      <c r="N22" s="146"/>
      <c r="O22" s="147"/>
      <c r="P22" s="148" t="str">
        <f t="shared" si="0"/>
        <v>5.4.1 Autorreflexión y autogestión
5.4.2 Integridad personal y fiabilidad
5.4.4 Relaciones y participación
5.4.5 Liderazgo
5.4.6 Trabajo en equipo</v>
      </c>
      <c r="Q22" s="149"/>
      <c r="R22" s="150" t="s">
        <v>88</v>
      </c>
      <c r="S22" s="150" t="s">
        <v>94</v>
      </c>
      <c r="T22" s="150" t="s">
        <v>100</v>
      </c>
      <c r="U22" s="47"/>
    </row>
    <row r="23" spans="1:21" ht="88.5" customHeight="1" x14ac:dyDescent="0.25">
      <c r="A23" s="145">
        <v>9</v>
      </c>
      <c r="B23" s="41" t="s">
        <v>158</v>
      </c>
      <c r="C23" s="146"/>
      <c r="D23" s="146"/>
      <c r="E23" s="146"/>
      <c r="F23" s="146"/>
      <c r="G23" s="146"/>
      <c r="H23" s="146"/>
      <c r="I23" s="146"/>
      <c r="J23" s="146"/>
      <c r="K23" s="146"/>
      <c r="L23" s="146"/>
      <c r="M23" s="146"/>
      <c r="N23" s="146"/>
      <c r="O23" s="147"/>
      <c r="P23" s="148" t="str">
        <f t="shared" si="0"/>
        <v>5.4.8 Ingenio
5.4.10 Orientación a resultados</v>
      </c>
      <c r="Q23" s="149"/>
      <c r="R23" s="150" t="s">
        <v>133</v>
      </c>
      <c r="S23" s="150" t="s">
        <v>134</v>
      </c>
      <c r="T23" s="150" t="s">
        <v>135</v>
      </c>
      <c r="U23" s="47"/>
    </row>
    <row r="24" spans="1:21" ht="79.5" customHeight="1" x14ac:dyDescent="0.25">
      <c r="A24" s="145">
        <v>10</v>
      </c>
      <c r="B24" s="41" t="s">
        <v>142</v>
      </c>
      <c r="C24" s="146"/>
      <c r="D24" s="146"/>
      <c r="E24" s="146"/>
      <c r="F24" s="146"/>
      <c r="G24" s="146"/>
      <c r="H24" s="146"/>
      <c r="I24" s="146"/>
      <c r="J24" s="146"/>
      <c r="K24" s="146"/>
      <c r="L24" s="146"/>
      <c r="M24" s="146"/>
      <c r="N24" s="146"/>
      <c r="O24" s="147"/>
      <c r="P24" s="148" t="str">
        <f t="shared" si="0"/>
        <v>5.4.3 Comunicación personal
5.4.7 Conflictos y crisis
5.4.9 Negociación</v>
      </c>
      <c r="Q24" s="149"/>
      <c r="R24" s="150" t="s">
        <v>89</v>
      </c>
      <c r="S24" s="150" t="s">
        <v>95</v>
      </c>
      <c r="T24" s="150" t="s">
        <v>101</v>
      </c>
      <c r="U24" s="47"/>
    </row>
    <row r="25" spans="1:21" ht="17.100000000000001" customHeight="1" x14ac:dyDescent="0.25">
      <c r="U25" s="47"/>
    </row>
    <row r="26" spans="1:21" ht="17.100000000000001" customHeight="1" x14ac:dyDescent="0.25">
      <c r="B26" s="152" t="s">
        <v>120</v>
      </c>
      <c r="C26" s="153">
        <f>IF(SUM(C15:C24)=0,"",SUM(C15:C24)/10)</f>
        <v>0.1</v>
      </c>
      <c r="D26" s="153">
        <f>IF(SUM(D15:D24)=0,"",SUM(D15:D24)/10)</f>
        <v>0.1</v>
      </c>
      <c r="E26" s="153">
        <f t="shared" ref="E26:N26" si="1">IF(SUM(E15:E24)=0,"",SUM(E15:E24)/10)</f>
        <v>0.4</v>
      </c>
      <c r="F26" s="153">
        <f t="shared" si="1"/>
        <v>0.4</v>
      </c>
      <c r="G26" s="153">
        <f t="shared" si="1"/>
        <v>0.1</v>
      </c>
      <c r="H26" s="153">
        <f t="shared" si="1"/>
        <v>0.2</v>
      </c>
      <c r="I26" s="153">
        <f t="shared" si="1"/>
        <v>0.3</v>
      </c>
      <c r="J26" s="153">
        <f t="shared" si="1"/>
        <v>0.4</v>
      </c>
      <c r="K26" s="153">
        <f t="shared" si="1"/>
        <v>0.1</v>
      </c>
      <c r="L26" s="153">
        <f t="shared" si="1"/>
        <v>0.2</v>
      </c>
      <c r="M26" s="153">
        <f t="shared" si="1"/>
        <v>0.3</v>
      </c>
      <c r="N26" s="153">
        <f t="shared" si="1"/>
        <v>0.4</v>
      </c>
      <c r="U26" s="47"/>
    </row>
    <row r="27" spans="1:21" ht="17.100000000000001" customHeight="1" x14ac:dyDescent="0.25">
      <c r="B27" s="152" t="s">
        <v>121</v>
      </c>
      <c r="C27" s="154" t="str">
        <f>IF(SUM(C15:C24)=0,"",IF(C26&gt;$C$29,"Sí","No"))</f>
        <v>No</v>
      </c>
      <c r="D27" s="154" t="str">
        <f t="shared" ref="D27:N27" si="2">IF(SUM(D15:D24)=0,"",IF(D26&gt;$C$29,"Sí","No"))</f>
        <v>No</v>
      </c>
      <c r="E27" s="154" t="str">
        <f t="shared" si="2"/>
        <v>No</v>
      </c>
      <c r="F27" s="154" t="str">
        <f t="shared" si="2"/>
        <v>No</v>
      </c>
      <c r="G27" s="154" t="str">
        <f t="shared" si="2"/>
        <v>No</v>
      </c>
      <c r="H27" s="154" t="str">
        <f t="shared" si="2"/>
        <v>No</v>
      </c>
      <c r="I27" s="154" t="str">
        <f t="shared" si="2"/>
        <v>No</v>
      </c>
      <c r="J27" s="154" t="str">
        <f t="shared" si="2"/>
        <v>No</v>
      </c>
      <c r="K27" s="154" t="str">
        <f t="shared" si="2"/>
        <v>No</v>
      </c>
      <c r="L27" s="154" t="str">
        <f t="shared" si="2"/>
        <v>No</v>
      </c>
      <c r="M27" s="154" t="str">
        <f t="shared" si="2"/>
        <v>No</v>
      </c>
      <c r="N27" s="154" t="str">
        <f t="shared" si="2"/>
        <v>No</v>
      </c>
    </row>
    <row r="28" spans="1:21" s="141" customFormat="1" ht="17.100000000000001" customHeight="1" x14ac:dyDescent="0.25">
      <c r="B28" s="131"/>
      <c r="C28" s="151"/>
      <c r="D28" s="151"/>
      <c r="E28" s="151"/>
      <c r="F28" s="151"/>
      <c r="G28" s="151"/>
      <c r="H28" s="151"/>
      <c r="I28" s="151"/>
      <c r="J28" s="151"/>
      <c r="K28" s="151"/>
      <c r="L28" s="151"/>
      <c r="M28" s="151"/>
      <c r="N28" s="151"/>
      <c r="O28" s="131"/>
      <c r="P28" s="131"/>
      <c r="Q28" s="131"/>
      <c r="R28" s="131"/>
      <c r="S28" s="131"/>
      <c r="T28" s="131"/>
    </row>
    <row r="29" spans="1:21" s="141" customFormat="1" ht="17.100000000000001" customHeight="1" x14ac:dyDescent="0.25">
      <c r="B29" s="155" t="s">
        <v>122</v>
      </c>
      <c r="C29" s="151" t="str">
        <f>IF($C$10="A",3.2,IF($C$10="B",2.5,IF($C$10="C",1.6,"")))</f>
        <v/>
      </c>
      <c r="D29" s="151"/>
      <c r="E29" s="151"/>
      <c r="F29" s="151"/>
      <c r="G29" s="151"/>
      <c r="H29" s="151"/>
      <c r="I29" s="151"/>
      <c r="J29" s="151"/>
      <c r="K29" s="151"/>
      <c r="L29" s="151"/>
      <c r="M29" s="151"/>
      <c r="N29" s="151"/>
      <c r="O29" s="131"/>
      <c r="P29" s="131"/>
      <c r="Q29" s="131"/>
      <c r="R29" s="131"/>
      <c r="S29" s="131"/>
      <c r="T29" s="131"/>
    </row>
    <row r="30" spans="1:21" s="141" customFormat="1" ht="17.100000000000001" customHeight="1" x14ac:dyDescent="0.25">
      <c r="B30" s="131"/>
      <c r="C30" s="151"/>
      <c r="D30" s="151"/>
      <c r="E30" s="151"/>
      <c r="F30" s="151"/>
      <c r="G30" s="151"/>
      <c r="H30" s="151"/>
      <c r="I30" s="151"/>
      <c r="J30" s="151"/>
      <c r="K30" s="151"/>
      <c r="L30" s="151"/>
      <c r="M30" s="151"/>
      <c r="N30" s="151"/>
      <c r="O30" s="131"/>
      <c r="P30" s="131"/>
      <c r="Q30" s="131"/>
      <c r="R30" s="131"/>
      <c r="S30" s="131"/>
      <c r="T30" s="131"/>
    </row>
    <row r="31" spans="1:21" s="141" customFormat="1" ht="17.100000000000001" customHeight="1" x14ac:dyDescent="0.25">
      <c r="A31" s="156"/>
      <c r="B31" s="131"/>
      <c r="C31" s="151"/>
      <c r="D31" s="151"/>
      <c r="E31" s="151"/>
      <c r="F31" s="151"/>
      <c r="G31" s="151"/>
      <c r="H31" s="151"/>
      <c r="I31" s="151"/>
      <c r="J31" s="151"/>
      <c r="K31" s="151"/>
      <c r="L31" s="151"/>
      <c r="M31" s="151"/>
      <c r="N31" s="151"/>
      <c r="O31" s="131"/>
      <c r="P31" s="131"/>
      <c r="Q31" s="131"/>
      <c r="R31" s="131"/>
      <c r="S31" s="131"/>
      <c r="T31" s="131"/>
    </row>
    <row r="32" spans="1:21" s="141" customFormat="1" ht="17.100000000000001" customHeight="1" x14ac:dyDescent="0.25">
      <c r="B32" s="131"/>
      <c r="C32" s="151"/>
      <c r="D32" s="151"/>
      <c r="E32" s="151"/>
      <c r="F32" s="151"/>
      <c r="G32" s="151"/>
      <c r="H32" s="151"/>
      <c r="I32" s="151"/>
      <c r="J32" s="151"/>
      <c r="K32" s="151"/>
      <c r="L32" s="151"/>
      <c r="M32" s="151"/>
      <c r="N32" s="151"/>
      <c r="O32" s="131"/>
      <c r="P32" s="131"/>
      <c r="Q32" s="131"/>
      <c r="R32" s="131"/>
      <c r="S32" s="131"/>
      <c r="T32" s="131"/>
    </row>
    <row r="33" spans="2:20" s="141" customFormat="1" ht="17.100000000000001" customHeight="1" x14ac:dyDescent="0.25">
      <c r="B33" s="131"/>
      <c r="C33" s="151"/>
      <c r="D33" s="151"/>
      <c r="E33" s="151"/>
      <c r="F33" s="151"/>
      <c r="G33" s="151"/>
      <c r="H33" s="151"/>
      <c r="I33" s="151"/>
      <c r="J33" s="151"/>
      <c r="K33" s="151"/>
      <c r="L33" s="151"/>
      <c r="M33" s="151"/>
      <c r="N33" s="151"/>
      <c r="O33" s="131"/>
      <c r="P33" s="131"/>
      <c r="Q33" s="131"/>
      <c r="R33" s="131"/>
      <c r="S33" s="131"/>
      <c r="T33" s="131"/>
    </row>
    <row r="34" spans="2:20" s="141" customFormat="1" ht="17.100000000000001" customHeight="1" x14ac:dyDescent="0.25">
      <c r="B34" s="131"/>
      <c r="C34" s="151"/>
      <c r="D34" s="151"/>
      <c r="E34" s="151"/>
      <c r="F34" s="151"/>
      <c r="G34" s="151"/>
      <c r="H34" s="151"/>
      <c r="I34" s="151"/>
      <c r="J34" s="151"/>
      <c r="K34" s="151"/>
      <c r="L34" s="151"/>
      <c r="M34" s="151"/>
      <c r="N34" s="151"/>
      <c r="O34" s="131"/>
      <c r="P34" s="131"/>
      <c r="Q34" s="131"/>
      <c r="R34" s="131"/>
      <c r="S34" s="131"/>
      <c r="T34" s="131"/>
    </row>
    <row r="35" spans="2:20" s="141" customFormat="1" ht="17.100000000000001" customHeight="1" x14ac:dyDescent="0.25">
      <c r="B35" s="131"/>
      <c r="C35" s="151"/>
      <c r="D35" s="151"/>
      <c r="E35" s="151"/>
      <c r="F35" s="151"/>
      <c r="G35" s="151"/>
      <c r="H35" s="151"/>
      <c r="I35" s="151"/>
      <c r="J35" s="151"/>
      <c r="K35" s="151"/>
      <c r="L35" s="151"/>
      <c r="M35" s="151"/>
      <c r="N35" s="151"/>
      <c r="O35" s="131"/>
      <c r="P35" s="131"/>
      <c r="Q35" s="131"/>
      <c r="R35" s="131"/>
      <c r="S35" s="131"/>
      <c r="T35" s="131"/>
    </row>
    <row r="36" spans="2:20" s="141" customFormat="1" ht="17.100000000000001" customHeight="1" x14ac:dyDescent="0.25">
      <c r="B36" s="131"/>
      <c r="C36" s="151"/>
      <c r="D36" s="151"/>
      <c r="E36" s="151"/>
      <c r="F36" s="151"/>
      <c r="G36" s="151"/>
      <c r="H36" s="151"/>
      <c r="I36" s="151"/>
      <c r="J36" s="151"/>
      <c r="K36" s="151"/>
      <c r="L36" s="151"/>
      <c r="M36" s="151"/>
      <c r="N36" s="151"/>
      <c r="O36" s="131"/>
      <c r="P36" s="131"/>
      <c r="Q36" s="131"/>
      <c r="R36" s="131"/>
      <c r="S36" s="131"/>
      <c r="T36" s="131"/>
    </row>
    <row r="37" spans="2:20" s="141" customFormat="1" ht="17.100000000000001" customHeight="1" x14ac:dyDescent="0.25">
      <c r="B37" s="131"/>
      <c r="C37" s="151"/>
      <c r="D37" s="151"/>
      <c r="E37" s="151"/>
      <c r="F37" s="151"/>
      <c r="G37" s="151"/>
      <c r="H37" s="151"/>
      <c r="I37" s="151"/>
      <c r="J37" s="151"/>
      <c r="K37" s="151"/>
      <c r="L37" s="151"/>
      <c r="M37" s="151"/>
      <c r="N37" s="151"/>
      <c r="O37" s="131"/>
      <c r="P37" s="131"/>
      <c r="Q37" s="131"/>
      <c r="R37" s="131"/>
      <c r="S37" s="131"/>
      <c r="T37" s="131"/>
    </row>
    <row r="38" spans="2:20" s="141" customFormat="1" ht="17.100000000000001" customHeight="1" x14ac:dyDescent="0.25">
      <c r="B38" s="131"/>
      <c r="C38" s="151"/>
      <c r="D38" s="151"/>
      <c r="E38" s="151"/>
      <c r="F38" s="151"/>
      <c r="G38" s="151"/>
      <c r="H38" s="151"/>
      <c r="I38" s="151"/>
      <c r="J38" s="151"/>
      <c r="K38" s="151"/>
      <c r="L38" s="151"/>
      <c r="M38" s="151"/>
      <c r="N38" s="151"/>
      <c r="O38" s="131"/>
      <c r="P38" s="131"/>
      <c r="Q38" s="131"/>
      <c r="R38" s="131"/>
      <c r="S38" s="131"/>
      <c r="T38" s="131"/>
    </row>
    <row r="39" spans="2:20" s="141" customFormat="1" ht="17.100000000000001" customHeight="1" x14ac:dyDescent="0.25">
      <c r="B39" s="131"/>
      <c r="C39" s="151"/>
      <c r="D39" s="151"/>
      <c r="E39" s="151"/>
      <c r="F39" s="151"/>
      <c r="G39" s="151"/>
      <c r="H39" s="151"/>
      <c r="I39" s="151"/>
      <c r="J39" s="151"/>
      <c r="K39" s="151"/>
      <c r="L39" s="151"/>
      <c r="M39" s="151"/>
      <c r="N39" s="151"/>
      <c r="O39" s="131"/>
      <c r="P39" s="131"/>
      <c r="Q39" s="131"/>
      <c r="R39" s="131"/>
      <c r="S39" s="131"/>
      <c r="T39" s="131"/>
    </row>
    <row r="40" spans="2:20" s="141" customFormat="1" ht="17.100000000000001" customHeight="1" x14ac:dyDescent="0.25">
      <c r="B40" s="131"/>
      <c r="C40" s="151"/>
      <c r="D40" s="151"/>
      <c r="E40" s="151"/>
      <c r="F40" s="151"/>
      <c r="G40" s="151"/>
      <c r="H40" s="151"/>
      <c r="I40" s="151"/>
      <c r="J40" s="151"/>
      <c r="K40" s="151"/>
      <c r="L40" s="151"/>
      <c r="M40" s="151"/>
      <c r="N40" s="151"/>
      <c r="O40" s="131"/>
      <c r="P40" s="131"/>
      <c r="Q40" s="131"/>
      <c r="R40" s="131"/>
      <c r="S40" s="131"/>
      <c r="T40" s="131"/>
    </row>
    <row r="41" spans="2:20" s="141" customFormat="1" ht="17.100000000000001" customHeight="1" x14ac:dyDescent="0.25">
      <c r="B41" s="131"/>
      <c r="C41" s="151"/>
      <c r="D41" s="151"/>
      <c r="E41" s="151"/>
      <c r="F41" s="151"/>
      <c r="G41" s="151"/>
      <c r="H41" s="151"/>
      <c r="I41" s="151"/>
      <c r="J41" s="151"/>
      <c r="K41" s="151"/>
      <c r="L41" s="151"/>
      <c r="M41" s="151"/>
      <c r="N41" s="151"/>
      <c r="O41" s="131"/>
      <c r="P41" s="131"/>
      <c r="Q41" s="131"/>
      <c r="R41" s="131"/>
      <c r="S41" s="131"/>
      <c r="T41" s="131"/>
    </row>
    <row r="42" spans="2:20" s="141" customFormat="1" ht="17.100000000000001" customHeight="1" x14ac:dyDescent="0.25">
      <c r="B42" s="131"/>
      <c r="C42" s="151"/>
      <c r="D42" s="151"/>
      <c r="E42" s="151"/>
      <c r="F42" s="151"/>
      <c r="G42" s="151"/>
      <c r="H42" s="151"/>
      <c r="I42" s="151"/>
      <c r="J42" s="151"/>
      <c r="K42" s="151"/>
      <c r="L42" s="151"/>
      <c r="M42" s="151"/>
      <c r="N42" s="151"/>
      <c r="O42" s="131"/>
      <c r="P42" s="131"/>
      <c r="Q42" s="131"/>
      <c r="R42" s="131"/>
      <c r="S42" s="131"/>
      <c r="T42" s="131"/>
    </row>
    <row r="43" spans="2:20" s="141" customFormat="1" ht="17.100000000000001" customHeight="1" x14ac:dyDescent="0.25">
      <c r="B43" s="131"/>
      <c r="C43" s="151"/>
      <c r="D43" s="151"/>
      <c r="E43" s="151"/>
      <c r="F43" s="151"/>
      <c r="G43" s="151"/>
      <c r="H43" s="151"/>
      <c r="I43" s="151"/>
      <c r="J43" s="151"/>
      <c r="K43" s="151"/>
      <c r="L43" s="151"/>
      <c r="M43" s="151"/>
      <c r="N43" s="151"/>
      <c r="O43" s="131"/>
      <c r="P43" s="131"/>
      <c r="Q43" s="131"/>
      <c r="R43" s="131"/>
      <c r="S43" s="131"/>
      <c r="T43" s="131"/>
    </row>
    <row r="44" spans="2:20" s="141" customFormat="1" ht="17.100000000000001" customHeight="1" x14ac:dyDescent="0.25">
      <c r="B44" s="131"/>
      <c r="C44" s="151"/>
      <c r="D44" s="151"/>
      <c r="E44" s="151"/>
      <c r="F44" s="151"/>
      <c r="G44" s="151"/>
      <c r="H44" s="151"/>
      <c r="I44" s="151"/>
      <c r="J44" s="151"/>
      <c r="K44" s="151"/>
      <c r="L44" s="151"/>
      <c r="M44" s="151"/>
      <c r="N44" s="151"/>
      <c r="O44" s="131"/>
      <c r="P44" s="131"/>
      <c r="Q44" s="131"/>
      <c r="R44" s="131"/>
      <c r="S44" s="131"/>
      <c r="T44" s="131"/>
    </row>
    <row r="45" spans="2:20" s="141" customFormat="1" ht="17.100000000000001" customHeight="1" x14ac:dyDescent="0.25">
      <c r="B45" s="131"/>
      <c r="C45" s="151"/>
      <c r="D45" s="151"/>
      <c r="E45" s="151"/>
      <c r="F45" s="151"/>
      <c r="G45" s="151"/>
      <c r="H45" s="151"/>
      <c r="I45" s="151"/>
      <c r="J45" s="151"/>
      <c r="K45" s="151"/>
      <c r="L45" s="151"/>
      <c r="M45" s="151"/>
      <c r="N45" s="151"/>
      <c r="O45" s="131"/>
      <c r="P45" s="131"/>
      <c r="Q45" s="131"/>
      <c r="R45" s="131"/>
      <c r="S45" s="131"/>
      <c r="T45" s="131"/>
    </row>
    <row r="46" spans="2:20" s="141" customFormat="1" ht="17.100000000000001" customHeight="1" x14ac:dyDescent="0.25">
      <c r="B46" s="131"/>
      <c r="C46" s="151"/>
      <c r="D46" s="151"/>
      <c r="E46" s="151"/>
      <c r="F46" s="151"/>
      <c r="G46" s="151"/>
      <c r="H46" s="151"/>
      <c r="I46" s="151"/>
      <c r="J46" s="151"/>
      <c r="K46" s="151"/>
      <c r="L46" s="151"/>
      <c r="M46" s="151"/>
      <c r="N46" s="151"/>
      <c r="O46" s="131"/>
      <c r="P46" s="131"/>
      <c r="Q46" s="131"/>
      <c r="R46" s="131"/>
      <c r="S46" s="131"/>
      <c r="T46" s="131"/>
    </row>
    <row r="47" spans="2:20" s="141" customFormat="1" ht="17.100000000000001" customHeight="1" x14ac:dyDescent="0.25">
      <c r="B47" s="131"/>
      <c r="C47" s="151"/>
      <c r="D47" s="151"/>
      <c r="E47" s="151"/>
      <c r="F47" s="151"/>
      <c r="G47" s="151"/>
      <c r="H47" s="151"/>
      <c r="I47" s="151"/>
      <c r="J47" s="151"/>
      <c r="K47" s="151"/>
      <c r="L47" s="151"/>
      <c r="M47" s="151"/>
      <c r="N47" s="151"/>
      <c r="O47" s="131"/>
      <c r="P47" s="131"/>
      <c r="Q47" s="131"/>
      <c r="R47" s="131"/>
      <c r="S47" s="131"/>
      <c r="T47" s="131"/>
    </row>
    <row r="48" spans="2:20" s="141" customFormat="1" ht="17.100000000000001" customHeight="1" x14ac:dyDescent="0.25">
      <c r="B48" s="131"/>
      <c r="C48" s="151"/>
      <c r="D48" s="151"/>
      <c r="E48" s="151"/>
      <c r="F48" s="151"/>
      <c r="G48" s="151"/>
      <c r="H48" s="151"/>
      <c r="I48" s="151"/>
      <c r="J48" s="151"/>
      <c r="K48" s="151"/>
      <c r="L48" s="151"/>
      <c r="M48" s="151"/>
      <c r="N48" s="151"/>
      <c r="O48" s="131"/>
      <c r="P48" s="131"/>
      <c r="Q48" s="131"/>
      <c r="R48" s="131"/>
      <c r="S48" s="131"/>
      <c r="T48" s="131"/>
    </row>
    <row r="49" spans="2:20" s="141" customFormat="1" ht="17.100000000000001" customHeight="1" x14ac:dyDescent="0.25">
      <c r="B49" s="131"/>
      <c r="C49" s="151"/>
      <c r="D49" s="151"/>
      <c r="E49" s="151"/>
      <c r="F49" s="151"/>
      <c r="G49" s="151"/>
      <c r="H49" s="151"/>
      <c r="I49" s="151"/>
      <c r="J49" s="151"/>
      <c r="K49" s="151"/>
      <c r="L49" s="151"/>
      <c r="M49" s="151"/>
      <c r="N49" s="151"/>
      <c r="O49" s="131"/>
      <c r="P49" s="131"/>
      <c r="Q49" s="131"/>
      <c r="R49" s="131"/>
      <c r="S49" s="131"/>
      <c r="T49" s="131"/>
    </row>
    <row r="50" spans="2:20" s="141" customFormat="1" ht="17.100000000000001" customHeight="1" x14ac:dyDescent="0.25">
      <c r="B50" s="131"/>
      <c r="C50" s="151"/>
      <c r="D50" s="151"/>
      <c r="E50" s="151"/>
      <c r="F50" s="151"/>
      <c r="G50" s="151"/>
      <c r="H50" s="151"/>
      <c r="I50" s="151"/>
      <c r="J50" s="151"/>
      <c r="K50" s="151"/>
      <c r="L50" s="151"/>
      <c r="M50" s="151"/>
      <c r="N50" s="151"/>
      <c r="O50" s="131"/>
      <c r="P50" s="131"/>
      <c r="Q50" s="131"/>
      <c r="R50" s="131"/>
      <c r="S50" s="131"/>
      <c r="T50" s="131"/>
    </row>
    <row r="51" spans="2:20" s="141" customFormat="1" ht="17.100000000000001" customHeight="1" x14ac:dyDescent="0.25">
      <c r="B51" s="131"/>
      <c r="C51" s="151"/>
      <c r="D51" s="151"/>
      <c r="E51" s="151"/>
      <c r="F51" s="151"/>
      <c r="G51" s="151"/>
      <c r="H51" s="151"/>
      <c r="I51" s="151"/>
      <c r="J51" s="151"/>
      <c r="K51" s="151"/>
      <c r="L51" s="151"/>
      <c r="M51" s="151"/>
      <c r="N51" s="151"/>
      <c r="O51" s="131"/>
      <c r="P51" s="131"/>
      <c r="Q51" s="131"/>
      <c r="R51" s="131"/>
      <c r="S51" s="131"/>
      <c r="T51" s="131"/>
    </row>
    <row r="52" spans="2:20" s="141" customFormat="1" ht="17.100000000000001" customHeight="1" x14ac:dyDescent="0.25">
      <c r="B52" s="131"/>
      <c r="C52" s="151"/>
      <c r="D52" s="151"/>
      <c r="E52" s="151"/>
      <c r="F52" s="151"/>
      <c r="G52" s="151"/>
      <c r="H52" s="151"/>
      <c r="I52" s="151"/>
      <c r="J52" s="151"/>
      <c r="K52" s="151"/>
      <c r="L52" s="151"/>
      <c r="M52" s="151"/>
      <c r="N52" s="151"/>
      <c r="O52" s="131"/>
      <c r="P52" s="131"/>
      <c r="Q52" s="131"/>
      <c r="R52" s="131"/>
      <c r="S52" s="131"/>
      <c r="T52" s="131"/>
    </row>
    <row r="53" spans="2:20" s="141" customFormat="1" ht="17.100000000000001" customHeight="1" x14ac:dyDescent="0.25">
      <c r="B53" s="131"/>
      <c r="C53" s="151"/>
      <c r="D53" s="151"/>
      <c r="E53" s="151"/>
      <c r="F53" s="151"/>
      <c r="G53" s="151"/>
      <c r="H53" s="151"/>
      <c r="I53" s="151"/>
      <c r="J53" s="151"/>
      <c r="K53" s="151"/>
      <c r="L53" s="151"/>
      <c r="M53" s="151"/>
      <c r="N53" s="151"/>
      <c r="O53" s="131"/>
      <c r="P53" s="131"/>
      <c r="Q53" s="131"/>
      <c r="R53" s="131"/>
      <c r="S53" s="131"/>
      <c r="T53" s="131"/>
    </row>
    <row r="54" spans="2:20" s="141" customFormat="1" ht="17.100000000000001" customHeight="1" x14ac:dyDescent="0.25">
      <c r="B54" s="131"/>
      <c r="C54" s="151"/>
      <c r="D54" s="151"/>
      <c r="E54" s="151"/>
      <c r="F54" s="151"/>
      <c r="G54" s="151"/>
      <c r="H54" s="151"/>
      <c r="I54" s="151"/>
      <c r="J54" s="151"/>
      <c r="K54" s="151"/>
      <c r="L54" s="151"/>
      <c r="M54" s="151"/>
      <c r="N54" s="151"/>
      <c r="O54" s="131"/>
      <c r="P54" s="131"/>
      <c r="Q54" s="131"/>
      <c r="R54" s="131"/>
      <c r="S54" s="131"/>
      <c r="T54" s="131"/>
    </row>
    <row r="55" spans="2:20" s="141" customFormat="1" ht="17.100000000000001" customHeight="1" x14ac:dyDescent="0.25">
      <c r="B55" s="131"/>
      <c r="C55" s="151"/>
      <c r="D55" s="151"/>
      <c r="E55" s="151"/>
      <c r="F55" s="151"/>
      <c r="G55" s="151"/>
      <c r="H55" s="151"/>
      <c r="I55" s="151"/>
      <c r="J55" s="151"/>
      <c r="K55" s="151"/>
      <c r="L55" s="151"/>
      <c r="M55" s="151"/>
      <c r="N55" s="151"/>
      <c r="O55" s="131"/>
      <c r="P55" s="131"/>
      <c r="Q55" s="131"/>
      <c r="R55" s="131"/>
      <c r="S55" s="131"/>
      <c r="T55" s="131"/>
    </row>
    <row r="56" spans="2:20" s="141" customFormat="1" ht="17.100000000000001" customHeight="1" x14ac:dyDescent="0.25">
      <c r="B56" s="131"/>
      <c r="C56" s="151"/>
      <c r="D56" s="151"/>
      <c r="E56" s="151"/>
      <c r="F56" s="151"/>
      <c r="G56" s="151"/>
      <c r="H56" s="151"/>
      <c r="I56" s="151"/>
      <c r="J56" s="151"/>
      <c r="K56" s="151"/>
      <c r="L56" s="151"/>
      <c r="M56" s="151"/>
      <c r="N56" s="151"/>
      <c r="O56" s="131"/>
      <c r="P56" s="131"/>
      <c r="Q56" s="131"/>
      <c r="R56" s="131"/>
      <c r="S56" s="131"/>
      <c r="T56" s="131"/>
    </row>
    <row r="57" spans="2:20" s="141" customFormat="1" ht="17.100000000000001" customHeight="1" x14ac:dyDescent="0.25">
      <c r="B57" s="131"/>
      <c r="C57" s="151"/>
      <c r="D57" s="151"/>
      <c r="E57" s="151"/>
      <c r="F57" s="151"/>
      <c r="G57" s="151"/>
      <c r="H57" s="151"/>
      <c r="I57" s="151"/>
      <c r="J57" s="151"/>
      <c r="K57" s="151"/>
      <c r="L57" s="151"/>
      <c r="M57" s="151"/>
      <c r="N57" s="151"/>
      <c r="O57" s="131"/>
      <c r="P57" s="131"/>
      <c r="Q57" s="131"/>
      <c r="R57" s="131"/>
      <c r="S57" s="131"/>
      <c r="T57" s="131"/>
    </row>
    <row r="58" spans="2:20" s="141" customFormat="1" ht="17.100000000000001" customHeight="1" x14ac:dyDescent="0.25">
      <c r="B58" s="131"/>
      <c r="C58" s="151"/>
      <c r="D58" s="151"/>
      <c r="E58" s="151"/>
      <c r="F58" s="151"/>
      <c r="G58" s="151"/>
      <c r="H58" s="151"/>
      <c r="I58" s="151"/>
      <c r="J58" s="151"/>
      <c r="K58" s="151"/>
      <c r="L58" s="151"/>
      <c r="M58" s="151"/>
      <c r="N58" s="151"/>
      <c r="O58" s="131"/>
      <c r="P58" s="131"/>
      <c r="Q58" s="131"/>
      <c r="R58" s="131"/>
      <c r="S58" s="131"/>
      <c r="T58" s="131"/>
    </row>
    <row r="59" spans="2:20" s="141" customFormat="1" ht="17.100000000000001" customHeight="1" x14ac:dyDescent="0.25">
      <c r="B59" s="131"/>
      <c r="C59" s="151"/>
      <c r="D59" s="151"/>
      <c r="E59" s="151"/>
      <c r="F59" s="151"/>
      <c r="G59" s="151"/>
      <c r="H59" s="151"/>
      <c r="I59" s="151"/>
      <c r="J59" s="151"/>
      <c r="K59" s="151"/>
      <c r="L59" s="151"/>
      <c r="M59" s="151"/>
      <c r="N59" s="151"/>
      <c r="O59" s="131"/>
      <c r="P59" s="131"/>
      <c r="Q59" s="131"/>
      <c r="R59" s="131"/>
      <c r="S59" s="131"/>
      <c r="T59" s="131"/>
    </row>
    <row r="60" spans="2:20" s="141" customFormat="1" ht="17.100000000000001" customHeight="1" x14ac:dyDescent="0.25">
      <c r="B60" s="131"/>
      <c r="C60" s="151"/>
      <c r="D60" s="151"/>
      <c r="E60" s="151"/>
      <c r="F60" s="151"/>
      <c r="G60" s="151"/>
      <c r="H60" s="151"/>
      <c r="I60" s="151"/>
      <c r="J60" s="151"/>
      <c r="K60" s="151"/>
      <c r="L60" s="151"/>
      <c r="M60" s="151"/>
      <c r="N60" s="151"/>
      <c r="O60" s="131"/>
      <c r="P60" s="131"/>
      <c r="Q60" s="131"/>
      <c r="R60" s="131"/>
      <c r="S60" s="131"/>
      <c r="T60" s="131"/>
    </row>
    <row r="61" spans="2:20" s="141" customFormat="1" ht="17.100000000000001" customHeight="1" x14ac:dyDescent="0.25">
      <c r="B61" s="131"/>
      <c r="C61" s="151"/>
      <c r="D61" s="151"/>
      <c r="E61" s="151"/>
      <c r="F61" s="151"/>
      <c r="G61" s="151"/>
      <c r="H61" s="151"/>
      <c r="I61" s="151"/>
      <c r="J61" s="151"/>
      <c r="K61" s="151"/>
      <c r="L61" s="151"/>
      <c r="M61" s="151"/>
      <c r="N61" s="151"/>
      <c r="O61" s="131"/>
      <c r="P61" s="131"/>
      <c r="Q61" s="131"/>
      <c r="R61" s="131"/>
      <c r="S61" s="131"/>
      <c r="T61" s="131"/>
    </row>
    <row r="62" spans="2:20" s="141" customFormat="1" ht="17.100000000000001" customHeight="1" x14ac:dyDescent="0.25">
      <c r="B62" s="131"/>
      <c r="C62" s="151"/>
      <c r="D62" s="151"/>
      <c r="E62" s="151"/>
      <c r="F62" s="151"/>
      <c r="G62" s="151"/>
      <c r="H62" s="151"/>
      <c r="I62" s="151"/>
      <c r="J62" s="151"/>
      <c r="K62" s="151"/>
      <c r="L62" s="151"/>
      <c r="M62" s="151"/>
      <c r="N62" s="151"/>
      <c r="O62" s="131"/>
      <c r="P62" s="131"/>
      <c r="Q62" s="131"/>
      <c r="R62" s="131"/>
      <c r="S62" s="131"/>
      <c r="T62" s="131"/>
    </row>
    <row r="63" spans="2:20" s="141" customFormat="1" ht="17.100000000000001" customHeight="1" x14ac:dyDescent="0.25">
      <c r="B63" s="131"/>
      <c r="C63" s="151"/>
      <c r="D63" s="151"/>
      <c r="E63" s="151"/>
      <c r="F63" s="151"/>
      <c r="G63" s="151"/>
      <c r="H63" s="151"/>
      <c r="I63" s="151"/>
      <c r="J63" s="151"/>
      <c r="K63" s="151"/>
      <c r="L63" s="151"/>
      <c r="M63" s="151"/>
      <c r="N63" s="151"/>
      <c r="O63" s="131"/>
      <c r="P63" s="131"/>
      <c r="Q63" s="131"/>
      <c r="R63" s="131"/>
      <c r="S63" s="131"/>
      <c r="T63" s="131"/>
    </row>
    <row r="64" spans="2:20" s="141" customFormat="1" ht="17.100000000000001" customHeight="1" x14ac:dyDescent="0.25">
      <c r="B64" s="131"/>
      <c r="C64" s="151"/>
      <c r="D64" s="151"/>
      <c r="E64" s="151"/>
      <c r="F64" s="151"/>
      <c r="G64" s="151"/>
      <c r="H64" s="151"/>
      <c r="I64" s="151"/>
      <c r="J64" s="151"/>
      <c r="K64" s="151"/>
      <c r="L64" s="151"/>
      <c r="M64" s="151"/>
      <c r="N64" s="151"/>
      <c r="O64" s="131"/>
      <c r="P64" s="131"/>
      <c r="Q64" s="131"/>
      <c r="R64" s="131"/>
      <c r="S64" s="131"/>
      <c r="T64" s="131"/>
    </row>
  </sheetData>
  <mergeCells count="9">
    <mergeCell ref="P13:P14"/>
    <mergeCell ref="J8:M8"/>
    <mergeCell ref="E10:G10"/>
    <mergeCell ref="C12:N12"/>
    <mergeCell ref="A7:B7"/>
    <mergeCell ref="A13:A14"/>
    <mergeCell ref="B13:B14"/>
    <mergeCell ref="C13:N13"/>
    <mergeCell ref="O13:O14"/>
  </mergeCells>
  <conditionalFormatting sqref="C27:N27">
    <cfRule type="cellIs" dxfId="30" priority="4" operator="equal">
      <formula>"Yes"</formula>
    </cfRule>
  </conditionalFormatting>
  <conditionalFormatting sqref="L31">
    <cfRule type="cellIs" dxfId="29" priority="3" operator="equal">
      <formula>"No"</formula>
    </cfRule>
  </conditionalFormatting>
  <conditionalFormatting sqref="C27:N27">
    <cfRule type="cellIs" dxfId="28" priority="2" operator="equal">
      <formula>"No"</formula>
    </cfRule>
  </conditionalFormatting>
  <conditionalFormatting sqref="D27">
    <cfRule type="colorScale" priority="1">
      <colorScale>
        <cfvo type="min"/>
        <cfvo type="percentile" val="50"/>
        <cfvo type="max"/>
        <color rgb="FFF8696B"/>
        <color rgb="FFFFEB84"/>
        <color rgb="FF63BE7B"/>
      </colorScale>
    </cfRule>
  </conditionalFormatting>
  <dataValidations count="6">
    <dataValidation type="list" allowBlank="1" showInputMessage="1" showErrorMessage="1" sqref="D11:E11" xr:uid="{C187A56B-96FF-475C-BC85-FD02C6A5D124}">
      <formula1>"Project, Programme, Portfolio"</formula1>
    </dataValidation>
    <dataValidation type="list" allowBlank="1" showDropDown="1" showInputMessage="1" showErrorMessage="1" sqref="C11" xr:uid="{4C64CD86-7007-49F9-8DCE-9DC4C7B0B7D0}">
      <formula1>"A, B, C, D"</formula1>
    </dataValidation>
    <dataValidation type="whole" allowBlank="1" showInputMessage="1" showErrorMessage="1" sqref="C15:N24" xr:uid="{60F5FE29-A038-40D0-BF04-3323EB6B1530}">
      <formula1>1</formula1>
      <formula2>4</formula2>
    </dataValidation>
    <dataValidation type="list" allowBlank="1" showDropDown="1" showInputMessage="1" showErrorMessage="1" sqref="H9:I11 G9 G11" xr:uid="{4E543D23-0E16-463F-BC17-E2881DFCFB11}">
      <formula1>"A, B, C"</formula1>
    </dataValidation>
    <dataValidation type="list" allowBlank="1" showInputMessage="1" showErrorMessage="1" sqref="E10:G10" xr:uid="{77E33D1E-0AB7-41B2-941A-C96CDEE7E05F}">
      <formula1>"Proyecto, Programa, Cartera"</formula1>
    </dataValidation>
    <dataValidation type="list" allowBlank="1" showInputMessage="1" showErrorMessage="1" sqref="C10" xr:uid="{68106B65-CC14-4637-86BF-748C77D397B3}">
      <formula1>"A, B, C"</formula1>
    </dataValidation>
  </dataValidations>
  <pageMargins left="0.49603174603174605" right="0.21929824561403508" top="0.57017543859649122" bottom="0.85565476190476186" header="0.3" footer="0.3"/>
  <pageSetup paperSize="9" orientation="landscape" verticalDpi="1200" r:id="rId1"/>
  <headerFooter>
    <oddFooter>&amp;L&amp;"Tahoma,Normal"&amp;9F-07-04-02.0.v4-ICB/ICR&amp;R&amp;"Tahoma,Normal"&amp;9&amp;A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FFE2-4E48-47A5-BD56-70CE69D6B173}">
  <dimension ref="A7:BE66"/>
  <sheetViews>
    <sheetView zoomScale="82" zoomScaleNormal="82" workbookViewId="0">
      <selection activeCell="H8" sqref="H8:M8"/>
    </sheetView>
  </sheetViews>
  <sheetFormatPr baseColWidth="10" defaultColWidth="10.85546875" defaultRowHeight="12.75" x14ac:dyDescent="0.25"/>
  <cols>
    <col min="1" max="1" width="3.85546875" style="37" customWidth="1"/>
    <col min="2" max="2" width="61.85546875" style="28" customWidth="1"/>
    <col min="3" max="26" width="4.85546875" style="48" customWidth="1"/>
    <col min="27" max="28" width="50.85546875" style="28" customWidth="1"/>
    <col min="29" max="29" width="11" style="28" customWidth="1"/>
    <col min="30" max="32" width="38.85546875" style="28" hidden="1" customWidth="1"/>
    <col min="33" max="57" width="6.85546875" style="28" customWidth="1"/>
    <col min="58" max="16384" width="10.85546875" style="28"/>
  </cols>
  <sheetData>
    <row r="7" spans="1:32" x14ac:dyDescent="0.25">
      <c r="C7" s="54"/>
      <c r="D7" s="54"/>
      <c r="E7" s="54"/>
      <c r="F7" s="54"/>
      <c r="G7" s="54"/>
      <c r="H7" s="54"/>
      <c r="I7" s="54"/>
      <c r="J7" s="54"/>
      <c r="K7" s="54"/>
      <c r="L7" s="54"/>
      <c r="M7" s="54"/>
      <c r="N7" s="54"/>
      <c r="O7" s="54"/>
      <c r="P7" s="54"/>
      <c r="Q7" s="54"/>
      <c r="R7" s="54"/>
      <c r="S7" s="54"/>
      <c r="T7" s="54"/>
      <c r="U7" s="54"/>
      <c r="V7" s="54"/>
      <c r="W7" s="54"/>
      <c r="X7" s="54"/>
      <c r="Y7" s="54"/>
      <c r="Z7" s="54"/>
    </row>
    <row r="8" spans="1:32" s="22" customFormat="1" ht="20.100000000000001" customHeight="1" x14ac:dyDescent="0.25">
      <c r="A8" s="181" t="s">
        <v>114</v>
      </c>
      <c r="B8" s="181"/>
      <c r="C8" s="55" t="s">
        <v>118</v>
      </c>
      <c r="D8" s="55"/>
      <c r="E8" s="55"/>
      <c r="G8" s="63"/>
      <c r="H8" s="182">
        <f>'02.Calificación del Candidato'!C8</f>
        <v>0</v>
      </c>
      <c r="I8" s="182"/>
      <c r="J8" s="182"/>
      <c r="K8" s="182"/>
      <c r="L8" s="182"/>
      <c r="M8" s="182"/>
      <c r="R8" s="83"/>
      <c r="S8" s="83"/>
      <c r="T8" s="83"/>
      <c r="U8" s="56"/>
      <c r="V8" s="56"/>
      <c r="W8" s="56"/>
      <c r="Y8" s="25"/>
      <c r="Z8" s="64" t="s">
        <v>111</v>
      </c>
      <c r="AA8" s="85">
        <f>'02.Calificación del Candidato'!J8</f>
        <v>0</v>
      </c>
      <c r="AB8" s="27"/>
      <c r="AC8" s="27"/>
      <c r="AD8" s="28"/>
      <c r="AE8" s="28"/>
      <c r="AF8" s="28"/>
    </row>
    <row r="9" spans="1:32" s="22" customFormat="1" ht="20.100000000000001" customHeight="1" x14ac:dyDescent="0.25">
      <c r="A9" s="23"/>
      <c r="B9" s="29" t="s">
        <v>117</v>
      </c>
      <c r="C9" s="70" t="s">
        <v>119</v>
      </c>
      <c r="D9" s="70"/>
      <c r="E9" s="70"/>
      <c r="F9" s="71"/>
      <c r="G9" s="71"/>
      <c r="H9" s="69"/>
      <c r="I9" s="69"/>
      <c r="J9" s="69"/>
      <c r="K9" s="69"/>
      <c r="L9" s="69"/>
      <c r="M9" s="69"/>
      <c r="N9" s="72"/>
      <c r="Q9"/>
      <c r="R9"/>
      <c r="S9"/>
      <c r="T9"/>
      <c r="U9"/>
      <c r="V9" s="73"/>
      <c r="W9" s="73"/>
      <c r="Y9" s="73"/>
      <c r="Z9" s="84" t="s">
        <v>111</v>
      </c>
      <c r="AA9" s="86"/>
      <c r="AB9" s="27"/>
      <c r="AC9" s="27"/>
      <c r="AD9" s="28"/>
      <c r="AE9" s="28"/>
      <c r="AF9" s="28"/>
    </row>
    <row r="10" spans="1:32" s="22" customFormat="1" ht="20.100000000000001" customHeight="1" x14ac:dyDescent="0.2">
      <c r="A10" s="23"/>
      <c r="B10" s="29" t="s">
        <v>116</v>
      </c>
      <c r="C10" s="75" t="s">
        <v>143</v>
      </c>
      <c r="D10" s="75"/>
      <c r="E10" s="75" t="s">
        <v>113</v>
      </c>
      <c r="F10" s="25"/>
      <c r="G10" s="76"/>
      <c r="H10" s="76"/>
      <c r="I10" s="76"/>
      <c r="J10" s="74"/>
      <c r="K10" s="74"/>
      <c r="L10" s="77"/>
      <c r="M10" s="74"/>
      <c r="N10" s="74"/>
      <c r="O10" s="78"/>
      <c r="P10" s="79"/>
      <c r="Q10" s="79"/>
      <c r="R10" s="80"/>
      <c r="S10" s="80"/>
      <c r="T10" s="80"/>
      <c r="U10" s="81"/>
      <c r="V10" s="81"/>
      <c r="W10" s="81"/>
      <c r="X10" s="81"/>
      <c r="Y10" s="81"/>
      <c r="Z10" s="81"/>
    </row>
    <row r="11" spans="1:32" s="22" customFormat="1" ht="20.100000000000001" customHeight="1" x14ac:dyDescent="0.25">
      <c r="A11" s="23"/>
      <c r="C11" s="68" t="str">
        <f>IF('02.Calificación del Candidato'!C10="","",'02.Calificación del Candidato'!C10)</f>
        <v/>
      </c>
      <c r="D11" s="82"/>
      <c r="E11" s="197" t="str">
        <f>IF('02.Calificación del Candidato'!E10="","",'02.Calificación del Candidato'!E10)</f>
        <v/>
      </c>
      <c r="F11" s="198"/>
      <c r="G11" s="199"/>
      <c r="H11" s="76"/>
      <c r="I11" s="76"/>
      <c r="J11" s="74"/>
      <c r="K11" s="74"/>
      <c r="L11" s="77"/>
      <c r="M11" s="74"/>
      <c r="N11" s="74"/>
      <c r="O11" s="78"/>
      <c r="P11" s="79"/>
      <c r="Q11" s="79"/>
      <c r="R11" s="80"/>
      <c r="S11" s="80"/>
      <c r="T11" s="80"/>
      <c r="U11" s="81"/>
      <c r="V11" s="81"/>
      <c r="W11" s="81"/>
      <c r="X11" s="81"/>
      <c r="Y11" s="81"/>
      <c r="Z11" s="81"/>
    </row>
    <row r="12" spans="1:32" s="22" customFormat="1" ht="20.100000000000001" customHeight="1" x14ac:dyDescent="0.25">
      <c r="A12" s="23"/>
      <c r="B12" s="29"/>
      <c r="C12" s="31"/>
      <c r="D12" s="57"/>
      <c r="E12" s="57"/>
      <c r="F12" s="57"/>
      <c r="G12" s="57"/>
      <c r="H12" s="57"/>
      <c r="I12" s="57"/>
      <c r="J12" s="57"/>
      <c r="K12" s="57"/>
      <c r="L12" s="57"/>
      <c r="M12" s="57"/>
      <c r="N12" s="57"/>
      <c r="O12" s="57"/>
      <c r="P12" s="32"/>
      <c r="Q12" s="32"/>
      <c r="R12" s="33"/>
      <c r="S12" s="34"/>
      <c r="T12" s="34"/>
      <c r="U12" s="34"/>
      <c r="V12" s="35"/>
      <c r="W12" s="35"/>
      <c r="X12" s="36"/>
      <c r="Y12" s="35"/>
      <c r="Z12" s="35"/>
      <c r="AA12" s="30"/>
      <c r="AB12" s="26"/>
      <c r="AC12" s="26"/>
      <c r="AD12" s="28"/>
      <c r="AE12" s="28"/>
      <c r="AF12" s="28"/>
    </row>
    <row r="13" spans="1:32" ht="21" customHeight="1" x14ac:dyDescent="0.25">
      <c r="C13" s="194" t="s">
        <v>103</v>
      </c>
      <c r="D13" s="195"/>
      <c r="E13" s="195"/>
      <c r="F13" s="195"/>
      <c r="G13" s="195"/>
      <c r="H13" s="195"/>
      <c r="I13" s="195"/>
      <c r="J13" s="195"/>
      <c r="K13" s="195"/>
      <c r="L13" s="195"/>
      <c r="M13" s="195"/>
      <c r="N13" s="195"/>
      <c r="O13" s="195"/>
      <c r="P13" s="195"/>
      <c r="Q13" s="195"/>
      <c r="R13" s="195"/>
      <c r="S13" s="195"/>
      <c r="T13" s="195"/>
      <c r="U13" s="195"/>
      <c r="V13" s="195"/>
      <c r="W13" s="195"/>
      <c r="X13" s="195"/>
      <c r="Y13" s="195"/>
      <c r="Z13" s="196"/>
    </row>
    <row r="14" spans="1:32" s="38" customFormat="1" ht="17.100000000000001" customHeight="1" x14ac:dyDescent="0.25">
      <c r="A14" s="185" t="s">
        <v>107</v>
      </c>
      <c r="B14" s="188" t="s">
        <v>7</v>
      </c>
      <c r="C14" s="191" t="s">
        <v>104</v>
      </c>
      <c r="D14" s="192"/>
      <c r="E14" s="192"/>
      <c r="F14" s="192"/>
      <c r="G14" s="192"/>
      <c r="H14" s="192"/>
      <c r="I14" s="192"/>
      <c r="J14" s="192"/>
      <c r="K14" s="192"/>
      <c r="L14" s="192"/>
      <c r="M14" s="192"/>
      <c r="N14" s="192"/>
      <c r="O14" s="192"/>
      <c r="P14" s="192"/>
      <c r="Q14" s="192"/>
      <c r="R14" s="192"/>
      <c r="S14" s="192"/>
      <c r="T14" s="192"/>
      <c r="U14" s="192"/>
      <c r="V14" s="192"/>
      <c r="W14" s="192"/>
      <c r="X14" s="192"/>
      <c r="Y14" s="192"/>
      <c r="Z14" s="193"/>
      <c r="AA14" s="200" t="s">
        <v>108</v>
      </c>
      <c r="AB14" s="185" t="s">
        <v>106</v>
      </c>
      <c r="AC14" s="39"/>
      <c r="AD14" s="28"/>
      <c r="AE14" s="28"/>
      <c r="AF14" s="28"/>
    </row>
    <row r="15" spans="1:32" s="38" customFormat="1" ht="17.100000000000001" customHeight="1" x14ac:dyDescent="0.25">
      <c r="A15" s="186"/>
      <c r="B15" s="189"/>
      <c r="C15" s="183" t="s">
        <v>27</v>
      </c>
      <c r="D15" s="184"/>
      <c r="E15" s="183" t="s">
        <v>28</v>
      </c>
      <c r="F15" s="184"/>
      <c r="G15" s="183" t="s">
        <v>29</v>
      </c>
      <c r="H15" s="184"/>
      <c r="I15" s="183" t="s">
        <v>4</v>
      </c>
      <c r="J15" s="184"/>
      <c r="K15" s="183" t="s">
        <v>30</v>
      </c>
      <c r="L15" s="184"/>
      <c r="M15" s="183" t="s">
        <v>31</v>
      </c>
      <c r="N15" s="184"/>
      <c r="O15" s="183" t="s">
        <v>32</v>
      </c>
      <c r="P15" s="184"/>
      <c r="Q15" s="183" t="s">
        <v>33</v>
      </c>
      <c r="R15" s="184"/>
      <c r="S15" s="183" t="s">
        <v>34</v>
      </c>
      <c r="T15" s="184"/>
      <c r="U15" s="183" t="s">
        <v>35</v>
      </c>
      <c r="V15" s="184"/>
      <c r="W15" s="183" t="s">
        <v>36</v>
      </c>
      <c r="X15" s="184"/>
      <c r="Y15" s="183" t="s">
        <v>37</v>
      </c>
      <c r="Z15" s="184"/>
      <c r="AA15" s="186"/>
      <c r="AB15" s="186"/>
      <c r="AC15" s="39"/>
      <c r="AD15" s="28"/>
      <c r="AE15" s="28"/>
      <c r="AF15" s="28"/>
    </row>
    <row r="16" spans="1:32" s="38" customFormat="1" ht="17.100000000000001" customHeight="1" x14ac:dyDescent="0.25">
      <c r="A16" s="187"/>
      <c r="B16" s="190"/>
      <c r="C16" s="40" t="s">
        <v>38</v>
      </c>
      <c r="D16" s="40" t="s">
        <v>109</v>
      </c>
      <c r="E16" s="60" t="s">
        <v>38</v>
      </c>
      <c r="F16" s="60" t="s">
        <v>109</v>
      </c>
      <c r="G16" s="60" t="s">
        <v>38</v>
      </c>
      <c r="H16" s="60" t="s">
        <v>109</v>
      </c>
      <c r="I16" s="60" t="s">
        <v>38</v>
      </c>
      <c r="J16" s="60" t="s">
        <v>109</v>
      </c>
      <c r="K16" s="60" t="s">
        <v>38</v>
      </c>
      <c r="L16" s="60" t="s">
        <v>109</v>
      </c>
      <c r="M16" s="60" t="s">
        <v>38</v>
      </c>
      <c r="N16" s="60" t="s">
        <v>109</v>
      </c>
      <c r="O16" s="60" t="s">
        <v>38</v>
      </c>
      <c r="P16" s="60" t="s">
        <v>109</v>
      </c>
      <c r="Q16" s="60" t="s">
        <v>38</v>
      </c>
      <c r="R16" s="60" t="s">
        <v>109</v>
      </c>
      <c r="S16" s="60" t="s">
        <v>38</v>
      </c>
      <c r="T16" s="60" t="s">
        <v>109</v>
      </c>
      <c r="U16" s="60" t="s">
        <v>38</v>
      </c>
      <c r="V16" s="60" t="s">
        <v>109</v>
      </c>
      <c r="W16" s="60" t="s">
        <v>38</v>
      </c>
      <c r="X16" s="60" t="s">
        <v>109</v>
      </c>
      <c r="Y16" s="60" t="s">
        <v>38</v>
      </c>
      <c r="Z16" s="60" t="s">
        <v>109</v>
      </c>
      <c r="AA16" s="187"/>
      <c r="AB16" s="187"/>
      <c r="AC16" s="39"/>
      <c r="AD16" s="28"/>
      <c r="AE16" s="28"/>
      <c r="AF16" s="28"/>
    </row>
    <row r="17" spans="1:57" ht="60" customHeight="1" x14ac:dyDescent="0.25">
      <c r="A17" s="58">
        <f>'[1]Candidate Ratings'!B10</f>
        <v>1</v>
      </c>
      <c r="B17" s="41" t="str">
        <f>'02.Calificación del Candidato'!B15</f>
        <v>Objetivos y evaluación de resultados (resultados-relacionados con la complejidad): este indicador cubre la complejidad originada de metas, objetivos, requisitos y expectativas, vagas, exactas y mutuamente conflictivas</v>
      </c>
      <c r="C17" s="58">
        <f>IF('02.Calificación del Candidato'!C15="","",'02.Calificación del Candidato'!C15)</f>
        <v>1</v>
      </c>
      <c r="D17" s="59"/>
      <c r="E17" s="58">
        <f>IF('02.Calificación del Candidato'!D15="","",'02.Calificación del Candidato'!D15)</f>
        <v>1</v>
      </c>
      <c r="F17" s="59"/>
      <c r="G17" s="58">
        <f>IF('02.Calificación del Candidato'!E15="","",'02.Calificación del Candidato'!E15)</f>
        <v>4</v>
      </c>
      <c r="H17" s="59"/>
      <c r="I17" s="58">
        <f>IF('02.Calificación del Candidato'!F15="","",'02.Calificación del Candidato'!F15)</f>
        <v>4</v>
      </c>
      <c r="J17" s="59"/>
      <c r="K17" s="58">
        <f>IF('02.Calificación del Candidato'!G15="","",'02.Calificación del Candidato'!G15)</f>
        <v>1</v>
      </c>
      <c r="L17" s="59"/>
      <c r="M17" s="58">
        <f>IF('02.Calificación del Candidato'!H15="","",'02.Calificación del Candidato'!H15)</f>
        <v>2</v>
      </c>
      <c r="N17" s="59"/>
      <c r="O17" s="58">
        <f>IF('02.Calificación del Candidato'!I15="","",'02.Calificación del Candidato'!I15)</f>
        <v>3</v>
      </c>
      <c r="P17" s="59"/>
      <c r="Q17" s="58">
        <f>IF('02.Calificación del Candidato'!J15="","",'02.Calificación del Candidato'!J15)</f>
        <v>4</v>
      </c>
      <c r="R17" s="59"/>
      <c r="S17" s="58">
        <f>IF('02.Calificación del Candidato'!K15="","",'02.Calificación del Candidato'!K15)</f>
        <v>1</v>
      </c>
      <c r="T17" s="59"/>
      <c r="U17" s="58">
        <f>IF('02.Calificación del Candidato'!L15="","",'02.Calificación del Candidato'!L15)</f>
        <v>2</v>
      </c>
      <c r="V17" s="59"/>
      <c r="W17" s="58">
        <f>IF('02.Calificación del Candidato'!M15="","",'02.Calificación del Candidato'!M15)</f>
        <v>3</v>
      </c>
      <c r="X17" s="59"/>
      <c r="Y17" s="58">
        <f>IF('02.Calificación del Candidato'!N15="","",'02.Calificación del Candidato'!N15)</f>
        <v>4</v>
      </c>
      <c r="Z17" s="59"/>
      <c r="AA17" s="42"/>
      <c r="AB17" s="43" t="str">
        <f t="shared" ref="AB17:AB26" si="0">IF($E$11="Proyecto",AD17,IF($E$11="Cartera",AF17,AE17))</f>
        <v>5.5.2 Beneficios y objetivos
5.5.3 Alcance
5.5.13 Cambio y transformación
5.5.14 Selección y equilibrio</v>
      </c>
      <c r="AC17" s="44"/>
      <c r="AD17" s="45" t="s">
        <v>102</v>
      </c>
      <c r="AE17" s="45" t="s">
        <v>136</v>
      </c>
      <c r="AF17" s="45" t="s">
        <v>137</v>
      </c>
      <c r="AH17" s="48" t="s">
        <v>39</v>
      </c>
      <c r="AI17" s="48">
        <f>IF(D17="",C17,D17)</f>
        <v>1</v>
      </c>
      <c r="AJ17" s="48" t="s">
        <v>39</v>
      </c>
      <c r="AK17" s="48">
        <f t="shared" ref="AK17:BA26" si="1">IF(F17="",E17,F17)</f>
        <v>1</v>
      </c>
      <c r="AL17" s="48" t="s">
        <v>39</v>
      </c>
      <c r="AM17" s="48">
        <f t="shared" si="1"/>
        <v>4</v>
      </c>
      <c r="AN17" s="48" t="s">
        <v>39</v>
      </c>
      <c r="AO17" s="48">
        <f t="shared" si="1"/>
        <v>4</v>
      </c>
      <c r="AP17" s="48" t="s">
        <v>39</v>
      </c>
      <c r="AQ17" s="48">
        <f t="shared" si="1"/>
        <v>1</v>
      </c>
      <c r="AR17" s="48" t="s">
        <v>39</v>
      </c>
      <c r="AS17" s="48">
        <f t="shared" si="1"/>
        <v>2</v>
      </c>
      <c r="AT17" s="48" t="s">
        <v>39</v>
      </c>
      <c r="AU17" s="48">
        <f t="shared" si="1"/>
        <v>3</v>
      </c>
      <c r="AV17" s="48" t="s">
        <v>39</v>
      </c>
      <c r="AW17" s="48">
        <f t="shared" si="1"/>
        <v>4</v>
      </c>
      <c r="AX17" s="48" t="s">
        <v>39</v>
      </c>
      <c r="AY17" s="48">
        <f t="shared" si="1"/>
        <v>1</v>
      </c>
      <c r="AZ17" s="48" t="s">
        <v>39</v>
      </c>
      <c r="BA17" s="48">
        <f t="shared" si="1"/>
        <v>2</v>
      </c>
      <c r="BB17" s="48" t="s">
        <v>39</v>
      </c>
      <c r="BC17" s="48">
        <f t="shared" ref="BC17:BC26" si="2">IF(X17="",W17,X17)</f>
        <v>3</v>
      </c>
      <c r="BD17" s="48" t="s">
        <v>39</v>
      </c>
      <c r="BE17" s="48">
        <f t="shared" ref="BE17:BE26" si="3">IF(Z17="",Y17,Z17)</f>
        <v>4</v>
      </c>
    </row>
    <row r="18" spans="1:57" ht="78" customHeight="1" x14ac:dyDescent="0.25">
      <c r="A18" s="58">
        <f>'[1]Candidate Ratings'!B11</f>
        <v>2</v>
      </c>
      <c r="B18" s="46" t="str">
        <f>'02.Calificación del Candidato'!B16</f>
        <v>Procesos, métodos, herramientas y técnicas (complejidad relacionada con procesos): este indicador cubre la complejidad relacionada con el número de tareas, suposiciones y restricciones y su interdependencia; los procesos y los requisitos de calidad de los procesos; el equipo y la estructura de comunicación y la disponiblidad de métodos de apoyo, herramientas y técnicas</v>
      </c>
      <c r="C18" s="58" t="str">
        <f>IF('02.Calificación del Candidato'!C16="","",'02.Calificación del Candidato'!C16)</f>
        <v/>
      </c>
      <c r="D18" s="59"/>
      <c r="E18" s="58" t="str">
        <f>IF('02.Calificación del Candidato'!D16="","",'02.Calificación del Candidato'!D16)</f>
        <v/>
      </c>
      <c r="F18" s="59"/>
      <c r="G18" s="58" t="str">
        <f>IF('02.Calificación del Candidato'!E16="","",'02.Calificación del Candidato'!E16)</f>
        <v/>
      </c>
      <c r="H18" s="59"/>
      <c r="I18" s="58" t="str">
        <f>IF('02.Calificación del Candidato'!F16="","",'02.Calificación del Candidato'!F16)</f>
        <v/>
      </c>
      <c r="J18" s="59"/>
      <c r="K18" s="58" t="str">
        <f>IF('02.Calificación del Candidato'!G16="","",'02.Calificación del Candidato'!G16)</f>
        <v/>
      </c>
      <c r="L18" s="59"/>
      <c r="M18" s="58" t="str">
        <f>IF('02.Calificación del Candidato'!H16="","",'02.Calificación del Candidato'!H16)</f>
        <v/>
      </c>
      <c r="N18" s="59"/>
      <c r="O18" s="58" t="str">
        <f>IF('02.Calificación del Candidato'!I16="","",'02.Calificación del Candidato'!I16)</f>
        <v/>
      </c>
      <c r="P18" s="59"/>
      <c r="Q18" s="58" t="str">
        <f>IF('02.Calificación del Candidato'!J16="","",'02.Calificación del Candidato'!J16)</f>
        <v/>
      </c>
      <c r="R18" s="59"/>
      <c r="S18" s="58" t="str">
        <f>IF('02.Calificación del Candidato'!K16="","",'02.Calificación del Candidato'!K16)</f>
        <v/>
      </c>
      <c r="T18" s="59"/>
      <c r="U18" s="58" t="str">
        <f>IF('02.Calificación del Candidato'!L16="","",'02.Calificación del Candidato'!L16)</f>
        <v/>
      </c>
      <c r="V18" s="59"/>
      <c r="W18" s="58" t="str">
        <f>IF('02.Calificación del Candidato'!M16="","",'02.Calificación del Candidato'!M16)</f>
        <v/>
      </c>
      <c r="X18" s="59"/>
      <c r="Y18" s="58" t="str">
        <f>IF('02.Calificación del Candidato'!N16="","",'02.Calificación del Candidato'!N16)</f>
        <v/>
      </c>
      <c r="Z18" s="59"/>
      <c r="AA18" s="42"/>
      <c r="AB18" s="43" t="str">
        <f t="shared" si="0"/>
        <v>5.5.4 Tiempo
5.5.5 Organización e información
5.5.6 Calidad
5.5.10 Planificación y control</v>
      </c>
      <c r="AC18" s="44"/>
      <c r="AD18" s="45" t="s">
        <v>84</v>
      </c>
      <c r="AE18" s="45" t="s">
        <v>90</v>
      </c>
      <c r="AF18" s="45" t="s">
        <v>96</v>
      </c>
      <c r="AH18" s="48" t="s">
        <v>39</v>
      </c>
      <c r="AI18" s="48" t="str">
        <f t="shared" ref="AI18:AI26" si="4">IF(D18="",C18,D18)</f>
        <v/>
      </c>
      <c r="AJ18" s="48" t="s">
        <v>39</v>
      </c>
      <c r="AK18" s="48" t="str">
        <f t="shared" si="1"/>
        <v/>
      </c>
      <c r="AL18" s="48" t="s">
        <v>39</v>
      </c>
      <c r="AM18" s="48" t="str">
        <f t="shared" si="1"/>
        <v/>
      </c>
      <c r="AN18" s="48" t="s">
        <v>39</v>
      </c>
      <c r="AO18" s="48" t="str">
        <f t="shared" si="1"/>
        <v/>
      </c>
      <c r="AP18" s="48" t="s">
        <v>39</v>
      </c>
      <c r="AQ18" s="48" t="str">
        <f t="shared" si="1"/>
        <v/>
      </c>
      <c r="AR18" s="48" t="s">
        <v>39</v>
      </c>
      <c r="AS18" s="48" t="str">
        <f t="shared" si="1"/>
        <v/>
      </c>
      <c r="AT18" s="48" t="s">
        <v>39</v>
      </c>
      <c r="AU18" s="48" t="str">
        <f t="shared" si="1"/>
        <v/>
      </c>
      <c r="AV18" s="48" t="s">
        <v>39</v>
      </c>
      <c r="AW18" s="48" t="str">
        <f t="shared" si="1"/>
        <v/>
      </c>
      <c r="AX18" s="48" t="s">
        <v>39</v>
      </c>
      <c r="AY18" s="48" t="str">
        <f t="shared" si="1"/>
        <v/>
      </c>
      <c r="AZ18" s="48" t="s">
        <v>39</v>
      </c>
      <c r="BA18" s="48" t="str">
        <f t="shared" si="1"/>
        <v/>
      </c>
      <c r="BB18" s="48" t="s">
        <v>39</v>
      </c>
      <c r="BC18" s="48" t="str">
        <f t="shared" si="2"/>
        <v/>
      </c>
      <c r="BD18" s="48" t="s">
        <v>39</v>
      </c>
      <c r="BE18" s="48" t="str">
        <f t="shared" si="3"/>
        <v/>
      </c>
    </row>
    <row r="19" spans="1:57" ht="93.75" customHeight="1" x14ac:dyDescent="0.25">
      <c r="A19" s="58">
        <f>'[1]Candidate Ratings'!B12</f>
        <v>3</v>
      </c>
      <c r="B19" s="46" t="str">
        <f>'02.Calificación del Candidato'!B17</f>
        <v>Recursos incluyendo las finanzas (complejidad relacionada con ingresos): este indicador cubre las complejidades relacionadas con adquirir los presupuestos necesarios de fondos (posiblemente provenientes de varias fuentes); la diversidad o falta de disponibilidad de los recursos (tanto humanos como de otra índole); y los procesos y actividades necesarias para gestionar los aspectos y recursos financieros, incluyendo su obtención</v>
      </c>
      <c r="C19" s="58" t="str">
        <f>IF('02.Calificación del Candidato'!C17="","",'02.Calificación del Candidato'!C17)</f>
        <v/>
      </c>
      <c r="D19" s="59"/>
      <c r="E19" s="58" t="str">
        <f>IF('02.Calificación del Candidato'!D17="","",'02.Calificación del Candidato'!D17)</f>
        <v/>
      </c>
      <c r="F19" s="59"/>
      <c r="G19" s="58" t="str">
        <f>IF('02.Calificación del Candidato'!E17="","",'02.Calificación del Candidato'!E17)</f>
        <v/>
      </c>
      <c r="H19" s="59"/>
      <c r="I19" s="58" t="str">
        <f>IF('02.Calificación del Candidato'!F17="","",'02.Calificación del Candidato'!F17)</f>
        <v/>
      </c>
      <c r="J19" s="59"/>
      <c r="K19" s="58" t="str">
        <f>IF('02.Calificación del Candidato'!G17="","",'02.Calificación del Candidato'!G17)</f>
        <v/>
      </c>
      <c r="L19" s="59"/>
      <c r="M19" s="58" t="str">
        <f>IF('02.Calificación del Candidato'!H17="","",'02.Calificación del Candidato'!H17)</f>
        <v/>
      </c>
      <c r="N19" s="59"/>
      <c r="O19" s="58" t="str">
        <f>IF('02.Calificación del Candidato'!I17="","",'02.Calificación del Candidato'!I17)</f>
        <v/>
      </c>
      <c r="P19" s="59"/>
      <c r="Q19" s="58" t="str">
        <f>IF('02.Calificación del Candidato'!J17="","",'02.Calificación del Candidato'!J17)</f>
        <v/>
      </c>
      <c r="R19" s="59"/>
      <c r="S19" s="58" t="str">
        <f>IF('02.Calificación del Candidato'!K17="","",'02.Calificación del Candidato'!K17)</f>
        <v/>
      </c>
      <c r="T19" s="59"/>
      <c r="U19" s="58" t="str">
        <f>IF('02.Calificación del Candidato'!L17="","",'02.Calificación del Candidato'!L17)</f>
        <v/>
      </c>
      <c r="V19" s="59"/>
      <c r="W19" s="58" t="str">
        <f>IF('02.Calificación del Candidato'!M17="","",'02.Calificación del Candidato'!M17)</f>
        <v/>
      </c>
      <c r="X19" s="59"/>
      <c r="Y19" s="58" t="str">
        <f>IF('02.Calificación del Candidato'!N17="","",'02.Calificación del Candidato'!N17)</f>
        <v/>
      </c>
      <c r="Z19" s="59"/>
      <c r="AA19" s="42"/>
      <c r="AB19" s="43" t="str">
        <f t="shared" si="0"/>
        <v>5.5.7 Finanzas
5.5.8 Recursos
5.5.9 Aprovisionamiento y asociaciones</v>
      </c>
      <c r="AC19" s="44"/>
      <c r="AD19" s="45" t="s">
        <v>85</v>
      </c>
      <c r="AE19" s="45" t="s">
        <v>91</v>
      </c>
      <c r="AF19" s="45" t="s">
        <v>97</v>
      </c>
      <c r="AG19" s="47"/>
      <c r="AH19" s="48" t="s">
        <v>39</v>
      </c>
      <c r="AI19" s="48" t="str">
        <f t="shared" si="4"/>
        <v/>
      </c>
      <c r="AJ19" s="48" t="s">
        <v>39</v>
      </c>
      <c r="AK19" s="48" t="str">
        <f t="shared" si="1"/>
        <v/>
      </c>
      <c r="AL19" s="48" t="s">
        <v>39</v>
      </c>
      <c r="AM19" s="48" t="str">
        <f t="shared" si="1"/>
        <v/>
      </c>
      <c r="AN19" s="48" t="s">
        <v>39</v>
      </c>
      <c r="AO19" s="48" t="str">
        <f t="shared" si="1"/>
        <v/>
      </c>
      <c r="AP19" s="48" t="s">
        <v>39</v>
      </c>
      <c r="AQ19" s="48" t="str">
        <f t="shared" si="1"/>
        <v/>
      </c>
      <c r="AR19" s="48" t="s">
        <v>39</v>
      </c>
      <c r="AS19" s="48" t="str">
        <f t="shared" si="1"/>
        <v/>
      </c>
      <c r="AT19" s="48" t="s">
        <v>39</v>
      </c>
      <c r="AU19" s="48" t="str">
        <f t="shared" si="1"/>
        <v/>
      </c>
      <c r="AV19" s="48" t="s">
        <v>39</v>
      </c>
      <c r="AW19" s="48" t="str">
        <f t="shared" si="1"/>
        <v/>
      </c>
      <c r="AX19" s="48" t="s">
        <v>39</v>
      </c>
      <c r="AY19" s="48" t="str">
        <f t="shared" si="1"/>
        <v/>
      </c>
      <c r="AZ19" s="48" t="s">
        <v>39</v>
      </c>
      <c r="BA19" s="48" t="str">
        <f t="shared" si="1"/>
        <v/>
      </c>
      <c r="BB19" s="48" t="s">
        <v>39</v>
      </c>
      <c r="BC19" s="48" t="str">
        <f t="shared" si="2"/>
        <v/>
      </c>
      <c r="BD19" s="48" t="s">
        <v>39</v>
      </c>
      <c r="BE19" s="48" t="str">
        <f t="shared" si="3"/>
        <v/>
      </c>
    </row>
    <row r="20" spans="1:57" ht="54" customHeight="1" x14ac:dyDescent="0.25">
      <c r="A20" s="58">
        <f>'[1]Candidate Ratings'!B13</f>
        <v>4</v>
      </c>
      <c r="B20" s="46" t="str">
        <f>'02.Calificación del Candidato'!B18</f>
        <v>Riesgo y oportunidades (complejidad relacionada con el riesgo): este indicador cubre la complejidad relacionada con el(los) perfil(es) de los niveles de riesgo e incertidumbre del proyecto, programa o cartera e iniciativas dependientes</v>
      </c>
      <c r="C20" s="58" t="str">
        <f>IF('02.Calificación del Candidato'!C18="","",'02.Calificación del Candidato'!C18)</f>
        <v/>
      </c>
      <c r="D20" s="59"/>
      <c r="E20" s="58" t="str">
        <f>IF('02.Calificación del Candidato'!D18="","",'02.Calificación del Candidato'!D18)</f>
        <v/>
      </c>
      <c r="F20" s="59"/>
      <c r="G20" s="58" t="str">
        <f>IF('02.Calificación del Candidato'!E18="","",'02.Calificación del Candidato'!E18)</f>
        <v/>
      </c>
      <c r="H20" s="59"/>
      <c r="I20" s="58" t="str">
        <f>IF('02.Calificación del Candidato'!F18="","",'02.Calificación del Candidato'!F18)</f>
        <v/>
      </c>
      <c r="J20" s="59"/>
      <c r="K20" s="58" t="str">
        <f>IF('02.Calificación del Candidato'!G18="","",'02.Calificación del Candidato'!G18)</f>
        <v/>
      </c>
      <c r="L20" s="59"/>
      <c r="M20" s="58" t="str">
        <f>IF('02.Calificación del Candidato'!H18="","",'02.Calificación del Candidato'!H18)</f>
        <v/>
      </c>
      <c r="N20" s="59"/>
      <c r="O20" s="58" t="str">
        <f>IF('02.Calificación del Candidato'!I18="","",'02.Calificación del Candidato'!I18)</f>
        <v/>
      </c>
      <c r="P20" s="59"/>
      <c r="Q20" s="58" t="str">
        <f>IF('02.Calificación del Candidato'!J18="","",'02.Calificación del Candidato'!J18)</f>
        <v/>
      </c>
      <c r="R20" s="59"/>
      <c r="S20" s="58" t="str">
        <f>IF('02.Calificación del Candidato'!K18="","",'02.Calificación del Candidato'!K18)</f>
        <v/>
      </c>
      <c r="T20" s="59"/>
      <c r="U20" s="58" t="str">
        <f>IF('02.Calificación del Candidato'!L18="","",'02.Calificación del Candidato'!L18)</f>
        <v/>
      </c>
      <c r="V20" s="59"/>
      <c r="W20" s="58" t="str">
        <f>IF('02.Calificación del Candidato'!M18="","",'02.Calificación del Candidato'!M18)</f>
        <v/>
      </c>
      <c r="X20" s="59"/>
      <c r="Y20" s="58" t="str">
        <f>IF('02.Calificación del Candidato'!N18="","",'02.Calificación del Candidato'!N18)</f>
        <v/>
      </c>
      <c r="Z20" s="59"/>
      <c r="AA20" s="42"/>
      <c r="AB20" s="43" t="str">
        <f t="shared" si="0"/>
        <v>5.5.11 Riesgo y oportunidad</v>
      </c>
      <c r="AC20" s="44"/>
      <c r="AD20" s="28" t="s">
        <v>127</v>
      </c>
      <c r="AE20" s="28" t="s">
        <v>128</v>
      </c>
      <c r="AF20" s="28" t="s">
        <v>129</v>
      </c>
      <c r="AG20" s="47"/>
      <c r="AH20" s="48" t="s">
        <v>39</v>
      </c>
      <c r="AI20" s="48" t="str">
        <f t="shared" si="4"/>
        <v/>
      </c>
      <c r="AJ20" s="48" t="s">
        <v>39</v>
      </c>
      <c r="AK20" s="48" t="str">
        <f t="shared" si="1"/>
        <v/>
      </c>
      <c r="AL20" s="48" t="s">
        <v>39</v>
      </c>
      <c r="AM20" s="48" t="str">
        <f t="shared" si="1"/>
        <v/>
      </c>
      <c r="AN20" s="48" t="s">
        <v>39</v>
      </c>
      <c r="AO20" s="48" t="str">
        <f t="shared" si="1"/>
        <v/>
      </c>
      <c r="AP20" s="48" t="s">
        <v>39</v>
      </c>
      <c r="AQ20" s="48" t="str">
        <f t="shared" si="1"/>
        <v/>
      </c>
      <c r="AR20" s="48" t="s">
        <v>39</v>
      </c>
      <c r="AS20" s="48" t="str">
        <f t="shared" si="1"/>
        <v/>
      </c>
      <c r="AT20" s="48" t="s">
        <v>39</v>
      </c>
      <c r="AU20" s="48" t="str">
        <f t="shared" si="1"/>
        <v/>
      </c>
      <c r="AV20" s="48" t="s">
        <v>39</v>
      </c>
      <c r="AW20" s="48" t="str">
        <f t="shared" si="1"/>
        <v/>
      </c>
      <c r="AX20" s="48" t="s">
        <v>39</v>
      </c>
      <c r="AY20" s="48" t="str">
        <f t="shared" si="1"/>
        <v/>
      </c>
      <c r="AZ20" s="48" t="s">
        <v>39</v>
      </c>
      <c r="BA20" s="48" t="str">
        <f t="shared" si="1"/>
        <v/>
      </c>
      <c r="BB20" s="48" t="s">
        <v>39</v>
      </c>
      <c r="BC20" s="48" t="str">
        <f t="shared" si="2"/>
        <v/>
      </c>
      <c r="BD20" s="48" t="s">
        <v>39</v>
      </c>
      <c r="BE20" s="48" t="str">
        <f t="shared" si="3"/>
        <v/>
      </c>
    </row>
    <row r="21" spans="1:57" ht="123" customHeight="1" x14ac:dyDescent="0.25">
      <c r="A21" s="58">
        <f>'[1]Candidate Ratings'!B14</f>
        <v>5</v>
      </c>
      <c r="B21" s="46" t="str">
        <f>'02.Calificación del Candidato'!B19</f>
        <v>Partes interesadas e intregración (complejidad relacionada con la estrategia): este indicador cubre la influencia de la estrategia formal de las organizaciones patrocinadoras, y los estándares, regulaciones, estrategias informales y políticas, las cuales pueden influenciar el proyecto, programa o cartera. Otros factores pueden incluir la importancia de los logros de la organización; la medida de acuerdo entre las partes interesadas: el poder informal, intereses y resistencia que rodean el proyecto, programa o cartera; y cualquier requisito legal o regulatorio.</v>
      </c>
      <c r="C21" s="58" t="str">
        <f>IF('02.Calificación del Candidato'!C19="","",'02.Calificación del Candidato'!C19)</f>
        <v/>
      </c>
      <c r="D21" s="59"/>
      <c r="E21" s="58" t="str">
        <f>IF('02.Calificación del Candidato'!D19="","",'02.Calificación del Candidato'!D19)</f>
        <v/>
      </c>
      <c r="F21" s="59"/>
      <c r="G21" s="58" t="str">
        <f>IF('02.Calificación del Candidato'!E19="","",'02.Calificación del Candidato'!E19)</f>
        <v/>
      </c>
      <c r="H21" s="59"/>
      <c r="I21" s="58" t="str">
        <f>IF('02.Calificación del Candidato'!F19="","",'02.Calificación del Candidato'!F19)</f>
        <v/>
      </c>
      <c r="J21" s="59"/>
      <c r="K21" s="58" t="str">
        <f>IF('02.Calificación del Candidato'!G19="","",'02.Calificación del Candidato'!G19)</f>
        <v/>
      </c>
      <c r="L21" s="59"/>
      <c r="M21" s="58" t="str">
        <f>IF('02.Calificación del Candidato'!H19="","",'02.Calificación del Candidato'!H19)</f>
        <v/>
      </c>
      <c r="N21" s="59"/>
      <c r="O21" s="58" t="str">
        <f>IF('02.Calificación del Candidato'!I19="","",'02.Calificación del Candidato'!I19)</f>
        <v/>
      </c>
      <c r="P21" s="59"/>
      <c r="Q21" s="58" t="str">
        <f>IF('02.Calificación del Candidato'!J19="","",'02.Calificación del Candidato'!J19)</f>
        <v/>
      </c>
      <c r="R21" s="59"/>
      <c r="S21" s="58" t="str">
        <f>IF('02.Calificación del Candidato'!K19="","",'02.Calificación del Candidato'!K19)</f>
        <v/>
      </c>
      <c r="T21" s="59"/>
      <c r="U21" s="58" t="str">
        <f>IF('02.Calificación del Candidato'!L19="","",'02.Calificación del Candidato'!L19)</f>
        <v/>
      </c>
      <c r="V21" s="59"/>
      <c r="W21" s="58" t="str">
        <f>IF('02.Calificación del Candidato'!M19="","",'02.Calificación del Candidato'!M19)</f>
        <v/>
      </c>
      <c r="X21" s="59"/>
      <c r="Y21" s="58" t="str">
        <f>IF('02.Calificación del Candidato'!N19="","",'02.Calificación del Candidato'!N19)</f>
        <v/>
      </c>
      <c r="Z21" s="59"/>
      <c r="AA21" s="42"/>
      <c r="AB21" s="43" t="str">
        <f t="shared" si="0"/>
        <v>5.3.1 Estrategia
5.5.1 Diseño del programa
5.5.12 Partes interesadas</v>
      </c>
      <c r="AC21" s="44"/>
      <c r="AD21" s="45" t="s">
        <v>130</v>
      </c>
      <c r="AE21" s="45" t="s">
        <v>131</v>
      </c>
      <c r="AF21" s="45" t="s">
        <v>132</v>
      </c>
      <c r="AG21" s="47"/>
      <c r="AH21" s="48" t="s">
        <v>39</v>
      </c>
      <c r="AI21" s="48" t="str">
        <f t="shared" si="4"/>
        <v/>
      </c>
      <c r="AJ21" s="48" t="s">
        <v>39</v>
      </c>
      <c r="AK21" s="48" t="str">
        <f t="shared" si="1"/>
        <v/>
      </c>
      <c r="AL21" s="48" t="s">
        <v>39</v>
      </c>
      <c r="AM21" s="48" t="str">
        <f t="shared" si="1"/>
        <v/>
      </c>
      <c r="AN21" s="48" t="s">
        <v>39</v>
      </c>
      <c r="AO21" s="48" t="str">
        <f t="shared" si="1"/>
        <v/>
      </c>
      <c r="AP21" s="48" t="s">
        <v>39</v>
      </c>
      <c r="AQ21" s="48" t="str">
        <f t="shared" si="1"/>
        <v/>
      </c>
      <c r="AR21" s="48" t="s">
        <v>39</v>
      </c>
      <c r="AS21" s="48" t="str">
        <f t="shared" si="1"/>
        <v/>
      </c>
      <c r="AT21" s="48" t="s">
        <v>39</v>
      </c>
      <c r="AU21" s="48" t="str">
        <f t="shared" si="1"/>
        <v/>
      </c>
      <c r="AV21" s="48" t="s">
        <v>39</v>
      </c>
      <c r="AW21" s="48" t="str">
        <f t="shared" si="1"/>
        <v/>
      </c>
      <c r="AX21" s="48" t="s">
        <v>39</v>
      </c>
      <c r="AY21" s="48" t="str">
        <f t="shared" si="1"/>
        <v/>
      </c>
      <c r="AZ21" s="48" t="s">
        <v>39</v>
      </c>
      <c r="BA21" s="48" t="str">
        <f t="shared" si="1"/>
        <v/>
      </c>
      <c r="BB21" s="48" t="s">
        <v>39</v>
      </c>
      <c r="BC21" s="48" t="str">
        <f t="shared" si="2"/>
        <v/>
      </c>
      <c r="BD21" s="48" t="s">
        <v>39</v>
      </c>
      <c r="BE21" s="48" t="str">
        <f t="shared" si="3"/>
        <v/>
      </c>
    </row>
    <row r="22" spans="1:57" ht="69.75" customHeight="1" x14ac:dyDescent="0.25">
      <c r="A22" s="58">
        <f>'[1]Candidate Ratings'!B15</f>
        <v>6</v>
      </c>
      <c r="B22" s="46" t="str">
        <f>'02.Calificación del Candidato'!B20</f>
        <v>Relaciones con organizaciones permanentes (complejidad relacionada con la organización): este indicador cubre la cantidad y las interrelaciones de las interfases del proyecto, programa o cartera con los sistemas, las estructuras, procesos de informe y toma de decisiones de la organización.</v>
      </c>
      <c r="C22" s="58" t="str">
        <f>IF('02.Calificación del Candidato'!C20="","",'02.Calificación del Candidato'!C20)</f>
        <v/>
      </c>
      <c r="D22" s="59"/>
      <c r="E22" s="58" t="str">
        <f>IF('02.Calificación del Candidato'!D20="","",'02.Calificación del Candidato'!D20)</f>
        <v/>
      </c>
      <c r="F22" s="59"/>
      <c r="G22" s="58" t="str">
        <f>IF('02.Calificación del Candidato'!E20="","",'02.Calificación del Candidato'!E20)</f>
        <v/>
      </c>
      <c r="H22" s="59"/>
      <c r="I22" s="58" t="str">
        <f>IF('02.Calificación del Candidato'!F20="","",'02.Calificación del Candidato'!F20)</f>
        <v/>
      </c>
      <c r="J22" s="59"/>
      <c r="K22" s="58" t="str">
        <f>IF('02.Calificación del Candidato'!G20="","",'02.Calificación del Candidato'!G20)</f>
        <v/>
      </c>
      <c r="L22" s="59"/>
      <c r="M22" s="58" t="str">
        <f>IF('02.Calificación del Candidato'!H20="","",'02.Calificación del Candidato'!H20)</f>
        <v/>
      </c>
      <c r="N22" s="59"/>
      <c r="O22" s="58" t="str">
        <f>IF('02.Calificación del Candidato'!I20="","",'02.Calificación del Candidato'!I20)</f>
        <v/>
      </c>
      <c r="P22" s="59"/>
      <c r="Q22" s="58" t="str">
        <f>IF('02.Calificación del Candidato'!J20="","",'02.Calificación del Candidato'!J20)</f>
        <v/>
      </c>
      <c r="R22" s="59"/>
      <c r="S22" s="58" t="str">
        <f>IF('02.Calificación del Candidato'!K20="","",'02.Calificación del Candidato'!K20)</f>
        <v/>
      </c>
      <c r="T22" s="59"/>
      <c r="U22" s="58" t="str">
        <f>IF('02.Calificación del Candidato'!L20="","",'02.Calificación del Candidato'!L20)</f>
        <v/>
      </c>
      <c r="V22" s="59"/>
      <c r="W22" s="58" t="str">
        <f>IF('02.Calificación del Candidato'!M20="","",'02.Calificación del Candidato'!M20)</f>
        <v/>
      </c>
      <c r="X22" s="59"/>
      <c r="Y22" s="58" t="str">
        <f>IF('02.Calificación del Candidato'!N20="","",'02.Calificación del Candidato'!N20)</f>
        <v/>
      </c>
      <c r="Z22" s="59"/>
      <c r="AA22" s="42"/>
      <c r="AB22" s="43" t="str">
        <f t="shared" si="0"/>
        <v>5.3.2 Gobernanza, estructuras y procesos
5.3.3 Cumplimiento, estándares y regulaciones</v>
      </c>
      <c r="AC22" s="44"/>
      <c r="AD22" s="45" t="s">
        <v>86</v>
      </c>
      <c r="AE22" s="45" t="s">
        <v>92</v>
      </c>
      <c r="AF22" s="45" t="s">
        <v>98</v>
      </c>
      <c r="AH22" s="48" t="s">
        <v>39</v>
      </c>
      <c r="AI22" s="48" t="str">
        <f t="shared" si="4"/>
        <v/>
      </c>
      <c r="AJ22" s="48" t="s">
        <v>39</v>
      </c>
      <c r="AK22" s="48" t="str">
        <f t="shared" si="1"/>
        <v/>
      </c>
      <c r="AL22" s="48" t="s">
        <v>39</v>
      </c>
      <c r="AM22" s="48" t="str">
        <f t="shared" si="1"/>
        <v/>
      </c>
      <c r="AN22" s="48" t="s">
        <v>39</v>
      </c>
      <c r="AO22" s="48" t="str">
        <f t="shared" si="1"/>
        <v/>
      </c>
      <c r="AP22" s="48" t="s">
        <v>39</v>
      </c>
      <c r="AQ22" s="48" t="str">
        <f t="shared" si="1"/>
        <v/>
      </c>
      <c r="AR22" s="48" t="s">
        <v>39</v>
      </c>
      <c r="AS22" s="48" t="str">
        <f t="shared" si="1"/>
        <v/>
      </c>
      <c r="AT22" s="48" t="s">
        <v>39</v>
      </c>
      <c r="AU22" s="48" t="str">
        <f t="shared" si="1"/>
        <v/>
      </c>
      <c r="AV22" s="48" t="s">
        <v>39</v>
      </c>
      <c r="AW22" s="48" t="str">
        <f t="shared" si="1"/>
        <v/>
      </c>
      <c r="AX22" s="48" t="s">
        <v>39</v>
      </c>
      <c r="AY22" s="48" t="str">
        <f t="shared" si="1"/>
        <v/>
      </c>
      <c r="AZ22" s="48" t="s">
        <v>39</v>
      </c>
      <c r="BA22" s="48" t="str">
        <f t="shared" si="1"/>
        <v/>
      </c>
      <c r="BB22" s="48" t="s">
        <v>39</v>
      </c>
      <c r="BC22" s="48" t="str">
        <f t="shared" si="2"/>
        <v/>
      </c>
      <c r="BD22" s="48" t="s">
        <v>39</v>
      </c>
      <c r="BE22" s="48" t="str">
        <f t="shared" si="3"/>
        <v/>
      </c>
    </row>
    <row r="23" spans="1:57" ht="70.5" customHeight="1" x14ac:dyDescent="0.25">
      <c r="A23" s="58">
        <f>'[1]Candidate Ratings'!B16</f>
        <v>7</v>
      </c>
      <c r="B23" s="46" t="str">
        <f>'02.Calificación del Candidato'!B21</f>
        <v>Contexto cultural y social (complejidad socio cultural): este indicador cubre la complejidad resultante de las dinámicas socio-culturales. Esto puede incluir interfases con participantes, partes interesadas u organizaciones de diferentes antecedentes socio-culturales o el trato con equipos distribuidos.</v>
      </c>
      <c r="C23" s="58" t="str">
        <f>IF('02.Calificación del Candidato'!C21="","",'02.Calificación del Candidato'!C21)</f>
        <v/>
      </c>
      <c r="D23" s="59"/>
      <c r="E23" s="58" t="str">
        <f>IF('02.Calificación del Candidato'!D21="","",'02.Calificación del Candidato'!D21)</f>
        <v/>
      </c>
      <c r="F23" s="59"/>
      <c r="G23" s="58" t="str">
        <f>IF('02.Calificación del Candidato'!E21="","",'02.Calificación del Candidato'!E21)</f>
        <v/>
      </c>
      <c r="H23" s="59"/>
      <c r="I23" s="58" t="str">
        <f>IF('02.Calificación del Candidato'!F21="","",'02.Calificación del Candidato'!F21)</f>
        <v/>
      </c>
      <c r="J23" s="59"/>
      <c r="K23" s="58" t="str">
        <f>IF('02.Calificación del Candidato'!G21="","",'02.Calificación del Candidato'!G21)</f>
        <v/>
      </c>
      <c r="L23" s="59"/>
      <c r="M23" s="58" t="str">
        <f>IF('02.Calificación del Candidato'!H21="","",'02.Calificación del Candidato'!H21)</f>
        <v/>
      </c>
      <c r="N23" s="59"/>
      <c r="O23" s="58" t="str">
        <f>IF('02.Calificación del Candidato'!I21="","",'02.Calificación del Candidato'!I21)</f>
        <v/>
      </c>
      <c r="P23" s="59"/>
      <c r="Q23" s="58" t="str">
        <f>IF('02.Calificación del Candidato'!J21="","",'02.Calificación del Candidato'!J21)</f>
        <v/>
      </c>
      <c r="R23" s="59"/>
      <c r="S23" s="58" t="str">
        <f>IF('02.Calificación del Candidato'!K21="","",'02.Calificación del Candidato'!K21)</f>
        <v/>
      </c>
      <c r="T23" s="59"/>
      <c r="U23" s="58" t="str">
        <f>IF('02.Calificación del Candidato'!L21="","",'02.Calificación del Candidato'!L21)</f>
        <v/>
      </c>
      <c r="V23" s="59"/>
      <c r="W23" s="58" t="str">
        <f>IF('02.Calificación del Candidato'!M21="","",'02.Calificación del Candidato'!M21)</f>
        <v/>
      </c>
      <c r="X23" s="59"/>
      <c r="Y23" s="58" t="str">
        <f>IF('02.Calificación del Candidato'!N21="","",'02.Calificación del Candidato'!N21)</f>
        <v/>
      </c>
      <c r="Z23" s="59"/>
      <c r="AA23" s="42"/>
      <c r="AB23" s="43" t="str">
        <f t="shared" si="0"/>
        <v>5.3.4 Poder e interés
5.3.5 Cultura y valores</v>
      </c>
      <c r="AC23" s="44"/>
      <c r="AD23" s="45" t="s">
        <v>87</v>
      </c>
      <c r="AE23" s="45" t="s">
        <v>93</v>
      </c>
      <c r="AF23" s="45" t="s">
        <v>99</v>
      </c>
      <c r="AH23" s="48" t="s">
        <v>39</v>
      </c>
      <c r="AI23" s="48" t="str">
        <f t="shared" si="4"/>
        <v/>
      </c>
      <c r="AJ23" s="48" t="s">
        <v>39</v>
      </c>
      <c r="AK23" s="48" t="str">
        <f t="shared" si="1"/>
        <v/>
      </c>
      <c r="AL23" s="48" t="s">
        <v>39</v>
      </c>
      <c r="AM23" s="48" t="str">
        <f t="shared" si="1"/>
        <v/>
      </c>
      <c r="AN23" s="48" t="s">
        <v>39</v>
      </c>
      <c r="AO23" s="48" t="str">
        <f t="shared" si="1"/>
        <v/>
      </c>
      <c r="AP23" s="48" t="s">
        <v>39</v>
      </c>
      <c r="AQ23" s="48" t="str">
        <f t="shared" si="1"/>
        <v/>
      </c>
      <c r="AR23" s="48" t="s">
        <v>39</v>
      </c>
      <c r="AS23" s="48" t="str">
        <f t="shared" si="1"/>
        <v/>
      </c>
      <c r="AT23" s="48" t="s">
        <v>39</v>
      </c>
      <c r="AU23" s="48" t="str">
        <f t="shared" si="1"/>
        <v/>
      </c>
      <c r="AV23" s="48" t="s">
        <v>39</v>
      </c>
      <c r="AW23" s="48" t="str">
        <f t="shared" si="1"/>
        <v/>
      </c>
      <c r="AX23" s="48" t="s">
        <v>39</v>
      </c>
      <c r="AY23" s="48" t="str">
        <f t="shared" si="1"/>
        <v/>
      </c>
      <c r="AZ23" s="48" t="s">
        <v>39</v>
      </c>
      <c r="BA23" s="48" t="str">
        <f t="shared" si="1"/>
        <v/>
      </c>
      <c r="BB23" s="48" t="s">
        <v>39</v>
      </c>
      <c r="BC23" s="48" t="str">
        <f t="shared" si="2"/>
        <v/>
      </c>
      <c r="BD23" s="48" t="s">
        <v>39</v>
      </c>
      <c r="BE23" s="48" t="str">
        <f t="shared" si="3"/>
        <v/>
      </c>
    </row>
    <row r="24" spans="1:57" ht="81.75" customHeight="1" x14ac:dyDescent="0.25">
      <c r="A24" s="58">
        <f>'[1]Candidate Ratings'!B17</f>
        <v>8</v>
      </c>
      <c r="B24" s="46" t="str">
        <f>'02.Calificación del Candidato'!B22</f>
        <v>Liderazgo, trabajo en equipo y decisiones (complejidad relacionada con los equipos): este indicador cubre los requisitos de la dirección/liderazgo dentro del proyecto, programa o cartera. Este indicador se enfoca en la complejidad originada de las relaciones con el(los) equipo(s) y su madurez y por tanto la visión, guía y dirección que el equipo requiere para la entrega.</v>
      </c>
      <c r="C24" s="58" t="str">
        <f>IF('02.Calificación del Candidato'!C22="","",'02.Calificación del Candidato'!C22)</f>
        <v/>
      </c>
      <c r="D24" s="59"/>
      <c r="E24" s="58" t="str">
        <f>IF('02.Calificación del Candidato'!D22="","",'02.Calificación del Candidato'!D22)</f>
        <v/>
      </c>
      <c r="F24" s="59"/>
      <c r="G24" s="58" t="str">
        <f>IF('02.Calificación del Candidato'!E22="","",'02.Calificación del Candidato'!E22)</f>
        <v/>
      </c>
      <c r="H24" s="59"/>
      <c r="I24" s="58" t="str">
        <f>IF('02.Calificación del Candidato'!F22="","",'02.Calificación del Candidato'!F22)</f>
        <v/>
      </c>
      <c r="J24" s="59"/>
      <c r="K24" s="58" t="str">
        <f>IF('02.Calificación del Candidato'!G22="","",'02.Calificación del Candidato'!G22)</f>
        <v/>
      </c>
      <c r="L24" s="59"/>
      <c r="M24" s="58" t="str">
        <f>IF('02.Calificación del Candidato'!H22="","",'02.Calificación del Candidato'!H22)</f>
        <v/>
      </c>
      <c r="N24" s="59"/>
      <c r="O24" s="58" t="str">
        <f>IF('02.Calificación del Candidato'!I22="","",'02.Calificación del Candidato'!I22)</f>
        <v/>
      </c>
      <c r="P24" s="59"/>
      <c r="Q24" s="58" t="str">
        <f>IF('02.Calificación del Candidato'!J22="","",'02.Calificación del Candidato'!J22)</f>
        <v/>
      </c>
      <c r="R24" s="59"/>
      <c r="S24" s="58" t="str">
        <f>IF('02.Calificación del Candidato'!K22="","",'02.Calificación del Candidato'!K22)</f>
        <v/>
      </c>
      <c r="T24" s="59"/>
      <c r="U24" s="58" t="str">
        <f>IF('02.Calificación del Candidato'!L22="","",'02.Calificación del Candidato'!L22)</f>
        <v/>
      </c>
      <c r="V24" s="59"/>
      <c r="W24" s="58" t="str">
        <f>IF('02.Calificación del Candidato'!M22="","",'02.Calificación del Candidato'!M22)</f>
        <v/>
      </c>
      <c r="X24" s="59"/>
      <c r="Y24" s="58" t="str">
        <f>IF('02.Calificación del Candidato'!N22="","",'02.Calificación del Candidato'!N22)</f>
        <v/>
      </c>
      <c r="Z24" s="59"/>
      <c r="AA24" s="42"/>
      <c r="AB24" s="43" t="str">
        <f t="shared" si="0"/>
        <v>5.4.1 Autorreflexión y autogestión
5.4.2 Integridad personal y fiabilidad
5.4.4 Relaciones y participación
5.4.5 Liderazgo
5.4.6 Trabajo en equipo</v>
      </c>
      <c r="AC24" s="44"/>
      <c r="AD24" s="45" t="s">
        <v>88</v>
      </c>
      <c r="AE24" s="45" t="s">
        <v>94</v>
      </c>
      <c r="AF24" s="45" t="s">
        <v>100</v>
      </c>
      <c r="AG24" s="47"/>
      <c r="AH24" s="48" t="s">
        <v>39</v>
      </c>
      <c r="AI24" s="48" t="str">
        <f t="shared" si="4"/>
        <v/>
      </c>
      <c r="AJ24" s="48" t="s">
        <v>39</v>
      </c>
      <c r="AK24" s="48" t="str">
        <f t="shared" si="1"/>
        <v/>
      </c>
      <c r="AL24" s="48" t="s">
        <v>39</v>
      </c>
      <c r="AM24" s="48" t="str">
        <f t="shared" si="1"/>
        <v/>
      </c>
      <c r="AN24" s="48" t="s">
        <v>39</v>
      </c>
      <c r="AO24" s="48" t="str">
        <f t="shared" si="1"/>
        <v/>
      </c>
      <c r="AP24" s="48" t="s">
        <v>39</v>
      </c>
      <c r="AQ24" s="48" t="str">
        <f t="shared" si="1"/>
        <v/>
      </c>
      <c r="AR24" s="48" t="s">
        <v>39</v>
      </c>
      <c r="AS24" s="48" t="str">
        <f t="shared" si="1"/>
        <v/>
      </c>
      <c r="AT24" s="48" t="s">
        <v>39</v>
      </c>
      <c r="AU24" s="48" t="str">
        <f t="shared" si="1"/>
        <v/>
      </c>
      <c r="AV24" s="48" t="s">
        <v>39</v>
      </c>
      <c r="AW24" s="48" t="str">
        <f t="shared" si="1"/>
        <v/>
      </c>
      <c r="AX24" s="48" t="s">
        <v>39</v>
      </c>
      <c r="AY24" s="48" t="str">
        <f t="shared" si="1"/>
        <v/>
      </c>
      <c r="AZ24" s="48" t="s">
        <v>39</v>
      </c>
      <c r="BA24" s="48" t="str">
        <f t="shared" si="1"/>
        <v/>
      </c>
      <c r="BB24" s="48" t="s">
        <v>39</v>
      </c>
      <c r="BC24" s="48" t="str">
        <f t="shared" si="2"/>
        <v/>
      </c>
      <c r="BD24" s="48" t="s">
        <v>39</v>
      </c>
      <c r="BE24" s="48" t="str">
        <f t="shared" si="3"/>
        <v/>
      </c>
    </row>
    <row r="25" spans="1:57" ht="84.75" customHeight="1" x14ac:dyDescent="0.25">
      <c r="A25" s="58">
        <f>'[1]Candidate Ratings'!B18</f>
        <v>9</v>
      </c>
      <c r="B25" s="46" t="str">
        <f>'02.Calificación del Candidato'!B23</f>
        <v>Grado de innovación y condiciones generales (complejidad relacionada con la innovación): este indicador cubre la complejidad originada del grado de innovación técnica del proyecto, programa o cartera. Este indicador puede enfocarse en el aprendizaje y la inventiva asociada, requerida para innnovar y/o trabajar con resultados desconocidos, enfoques, procesos, herramientas y/o métodos.</v>
      </c>
      <c r="C25" s="58" t="str">
        <f>IF('02.Calificación del Candidato'!C23="","",'02.Calificación del Candidato'!C23)</f>
        <v/>
      </c>
      <c r="D25" s="59"/>
      <c r="E25" s="58" t="str">
        <f>IF('02.Calificación del Candidato'!D23="","",'02.Calificación del Candidato'!D23)</f>
        <v/>
      </c>
      <c r="F25" s="59"/>
      <c r="G25" s="58" t="str">
        <f>IF('02.Calificación del Candidato'!E23="","",'02.Calificación del Candidato'!E23)</f>
        <v/>
      </c>
      <c r="H25" s="59"/>
      <c r="I25" s="58" t="str">
        <f>IF('02.Calificación del Candidato'!F23="","",'02.Calificación del Candidato'!F23)</f>
        <v/>
      </c>
      <c r="J25" s="59"/>
      <c r="K25" s="58" t="str">
        <f>IF('02.Calificación del Candidato'!G23="","",'02.Calificación del Candidato'!G23)</f>
        <v/>
      </c>
      <c r="L25" s="59"/>
      <c r="M25" s="58" t="str">
        <f>IF('02.Calificación del Candidato'!H23="","",'02.Calificación del Candidato'!H23)</f>
        <v/>
      </c>
      <c r="N25" s="59"/>
      <c r="O25" s="58" t="str">
        <f>IF('02.Calificación del Candidato'!I23="","",'02.Calificación del Candidato'!I23)</f>
        <v/>
      </c>
      <c r="P25" s="59"/>
      <c r="Q25" s="58" t="str">
        <f>IF('02.Calificación del Candidato'!J23="","",'02.Calificación del Candidato'!J23)</f>
        <v/>
      </c>
      <c r="R25" s="59"/>
      <c r="S25" s="58" t="str">
        <f>IF('02.Calificación del Candidato'!K23="","",'02.Calificación del Candidato'!K23)</f>
        <v/>
      </c>
      <c r="T25" s="59"/>
      <c r="U25" s="58" t="str">
        <f>IF('02.Calificación del Candidato'!L23="","",'02.Calificación del Candidato'!L23)</f>
        <v/>
      </c>
      <c r="V25" s="59"/>
      <c r="W25" s="58" t="str">
        <f>IF('02.Calificación del Candidato'!M23="","",'02.Calificación del Candidato'!M23)</f>
        <v/>
      </c>
      <c r="X25" s="59"/>
      <c r="Y25" s="58" t="str">
        <f>IF('02.Calificación del Candidato'!N23="","",'02.Calificación del Candidato'!N23)</f>
        <v/>
      </c>
      <c r="Z25" s="59"/>
      <c r="AA25" s="42"/>
      <c r="AB25" s="43" t="str">
        <f t="shared" si="0"/>
        <v>5.4.8 Ingenio
5.4.10 Orientación a resultados</v>
      </c>
      <c r="AC25" s="44"/>
      <c r="AD25" s="45" t="s">
        <v>133</v>
      </c>
      <c r="AE25" s="45" t="s">
        <v>134</v>
      </c>
      <c r="AF25" s="45" t="s">
        <v>135</v>
      </c>
      <c r="AG25" s="47"/>
      <c r="AH25" s="48" t="s">
        <v>39</v>
      </c>
      <c r="AI25" s="48" t="str">
        <f t="shared" si="4"/>
        <v/>
      </c>
      <c r="AJ25" s="48" t="s">
        <v>39</v>
      </c>
      <c r="AK25" s="48" t="str">
        <f t="shared" si="1"/>
        <v/>
      </c>
      <c r="AL25" s="48" t="s">
        <v>39</v>
      </c>
      <c r="AM25" s="48" t="str">
        <f t="shared" si="1"/>
        <v/>
      </c>
      <c r="AN25" s="48" t="s">
        <v>39</v>
      </c>
      <c r="AO25" s="48" t="str">
        <f t="shared" si="1"/>
        <v/>
      </c>
      <c r="AP25" s="48" t="s">
        <v>39</v>
      </c>
      <c r="AQ25" s="48" t="str">
        <f t="shared" si="1"/>
        <v/>
      </c>
      <c r="AR25" s="48" t="s">
        <v>39</v>
      </c>
      <c r="AS25" s="48" t="str">
        <f t="shared" si="1"/>
        <v/>
      </c>
      <c r="AT25" s="48" t="s">
        <v>39</v>
      </c>
      <c r="AU25" s="48" t="str">
        <f t="shared" si="1"/>
        <v/>
      </c>
      <c r="AV25" s="48" t="s">
        <v>39</v>
      </c>
      <c r="AW25" s="48" t="str">
        <f t="shared" si="1"/>
        <v/>
      </c>
      <c r="AX25" s="48" t="s">
        <v>39</v>
      </c>
      <c r="AY25" s="48" t="str">
        <f t="shared" si="1"/>
        <v/>
      </c>
      <c r="AZ25" s="48" t="s">
        <v>39</v>
      </c>
      <c r="BA25" s="48" t="str">
        <f t="shared" si="1"/>
        <v/>
      </c>
      <c r="BB25" s="48" t="s">
        <v>39</v>
      </c>
      <c r="BC25" s="48" t="str">
        <f t="shared" si="2"/>
        <v/>
      </c>
      <c r="BD25" s="48" t="s">
        <v>39</v>
      </c>
      <c r="BE25" s="48" t="str">
        <f t="shared" si="3"/>
        <v/>
      </c>
    </row>
    <row r="26" spans="1:57" ht="85.5" customHeight="1" x14ac:dyDescent="0.25">
      <c r="A26" s="58">
        <f>'[1]Candidate Ratings'!B19</f>
        <v>10</v>
      </c>
      <c r="B26" s="46" t="str">
        <f>'02.Calificación del Candidato'!B24</f>
        <v>Demanda de coordinación (complejidad relacionada con la autonomía): este indicador cubre la cantidad de autonomía y responsabilidad que le ha sido dada al director/líder del proyecto, programa o cartera o que ha sido tomada/mostrada. Este indicador se enfoca en la coordinación, comunicación, promoción y defensa de los intereses del proyecto, programa o cartera con otros.</v>
      </c>
      <c r="C26" s="58" t="str">
        <f>IF('02.Calificación del Candidato'!C24="","",'02.Calificación del Candidato'!C24)</f>
        <v/>
      </c>
      <c r="D26" s="59"/>
      <c r="E26" s="58" t="str">
        <f>IF('02.Calificación del Candidato'!D24="","",'02.Calificación del Candidato'!D24)</f>
        <v/>
      </c>
      <c r="F26" s="59"/>
      <c r="G26" s="58" t="str">
        <f>IF('02.Calificación del Candidato'!E24="","",'02.Calificación del Candidato'!E24)</f>
        <v/>
      </c>
      <c r="H26" s="59"/>
      <c r="I26" s="58" t="str">
        <f>IF('02.Calificación del Candidato'!F24="","",'02.Calificación del Candidato'!F24)</f>
        <v/>
      </c>
      <c r="J26" s="59"/>
      <c r="K26" s="58" t="str">
        <f>IF('02.Calificación del Candidato'!G24="","",'02.Calificación del Candidato'!G24)</f>
        <v/>
      </c>
      <c r="L26" s="59"/>
      <c r="M26" s="58" t="str">
        <f>IF('02.Calificación del Candidato'!H24="","",'02.Calificación del Candidato'!H24)</f>
        <v/>
      </c>
      <c r="N26" s="59"/>
      <c r="O26" s="58" t="str">
        <f>IF('02.Calificación del Candidato'!I24="","",'02.Calificación del Candidato'!I24)</f>
        <v/>
      </c>
      <c r="P26" s="59"/>
      <c r="Q26" s="58" t="str">
        <f>IF('02.Calificación del Candidato'!J24="","",'02.Calificación del Candidato'!J24)</f>
        <v/>
      </c>
      <c r="R26" s="59"/>
      <c r="S26" s="58" t="str">
        <f>IF('02.Calificación del Candidato'!K24="","",'02.Calificación del Candidato'!K24)</f>
        <v/>
      </c>
      <c r="T26" s="59"/>
      <c r="U26" s="58" t="str">
        <f>IF('02.Calificación del Candidato'!L24="","",'02.Calificación del Candidato'!L24)</f>
        <v/>
      </c>
      <c r="V26" s="59"/>
      <c r="W26" s="58" t="str">
        <f>IF('02.Calificación del Candidato'!M24="","",'02.Calificación del Candidato'!M24)</f>
        <v/>
      </c>
      <c r="X26" s="59"/>
      <c r="Y26" s="58" t="str">
        <f>IF('02.Calificación del Candidato'!N24="","",'02.Calificación del Candidato'!N24)</f>
        <v/>
      </c>
      <c r="Z26" s="59"/>
      <c r="AA26" s="42"/>
      <c r="AB26" s="43" t="str">
        <f t="shared" si="0"/>
        <v>5.4.3 Comunicación personal
5.4.7 Conflictos y crisis
5.4.9 Negociación</v>
      </c>
      <c r="AC26" s="44"/>
      <c r="AD26" s="45" t="s">
        <v>89</v>
      </c>
      <c r="AE26" s="45" t="s">
        <v>95</v>
      </c>
      <c r="AF26" s="45" t="s">
        <v>101</v>
      </c>
      <c r="AG26" s="47"/>
      <c r="AH26" s="48" t="s">
        <v>39</v>
      </c>
      <c r="AI26" s="48" t="str">
        <f t="shared" si="4"/>
        <v/>
      </c>
      <c r="AJ26" s="48" t="s">
        <v>39</v>
      </c>
      <c r="AK26" s="48" t="str">
        <f t="shared" si="1"/>
        <v/>
      </c>
      <c r="AL26" s="48" t="s">
        <v>39</v>
      </c>
      <c r="AM26" s="48" t="str">
        <f t="shared" si="1"/>
        <v/>
      </c>
      <c r="AN26" s="48" t="s">
        <v>39</v>
      </c>
      <c r="AO26" s="48" t="str">
        <f t="shared" si="1"/>
        <v/>
      </c>
      <c r="AP26" s="48" t="s">
        <v>39</v>
      </c>
      <c r="AQ26" s="48" t="str">
        <f t="shared" si="1"/>
        <v/>
      </c>
      <c r="AR26" s="48" t="s">
        <v>39</v>
      </c>
      <c r="AS26" s="48" t="str">
        <f t="shared" si="1"/>
        <v/>
      </c>
      <c r="AT26" s="48" t="s">
        <v>39</v>
      </c>
      <c r="AU26" s="48" t="str">
        <f t="shared" si="1"/>
        <v/>
      </c>
      <c r="AV26" s="48" t="s">
        <v>39</v>
      </c>
      <c r="AW26" s="48" t="str">
        <f t="shared" si="1"/>
        <v/>
      </c>
      <c r="AX26" s="48" t="s">
        <v>39</v>
      </c>
      <c r="AY26" s="48" t="str">
        <f t="shared" si="1"/>
        <v/>
      </c>
      <c r="AZ26" s="48" t="s">
        <v>39</v>
      </c>
      <c r="BA26" s="48" t="str">
        <f t="shared" si="1"/>
        <v/>
      </c>
      <c r="BB26" s="48" t="s">
        <v>39</v>
      </c>
      <c r="BC26" s="48" t="str">
        <f t="shared" si="2"/>
        <v/>
      </c>
      <c r="BD26" s="48" t="s">
        <v>39</v>
      </c>
      <c r="BE26" s="48" t="str">
        <f t="shared" si="3"/>
        <v/>
      </c>
    </row>
    <row r="27" spans="1:57" ht="17.100000000000001" customHeight="1" x14ac:dyDescent="0.25">
      <c r="S27" s="58"/>
      <c r="AG27" s="47"/>
    </row>
    <row r="28" spans="1:57" ht="17.100000000000001" customHeight="1" x14ac:dyDescent="0.25">
      <c r="B28" s="49" t="s">
        <v>120</v>
      </c>
      <c r="C28" s="50">
        <f>IF(SUM(C17:C26)=0,"",SUM(C17:C26)/10)</f>
        <v>0.1</v>
      </c>
      <c r="D28" s="50">
        <f>AI28</f>
        <v>0.1</v>
      </c>
      <c r="E28" s="50">
        <f t="shared" ref="E28:Y28" si="5">IF(SUM(E17:E26)=0,"",SUM(E17:E26)/10)</f>
        <v>0.1</v>
      </c>
      <c r="F28" s="50">
        <f>AK28</f>
        <v>0.1</v>
      </c>
      <c r="G28" s="50">
        <f t="shared" si="5"/>
        <v>0.4</v>
      </c>
      <c r="H28" s="50">
        <f>AM28</f>
        <v>0.4</v>
      </c>
      <c r="I28" s="50">
        <f t="shared" si="5"/>
        <v>0.4</v>
      </c>
      <c r="J28" s="50">
        <f>AO28</f>
        <v>0.4</v>
      </c>
      <c r="K28" s="50">
        <f t="shared" si="5"/>
        <v>0.1</v>
      </c>
      <c r="L28" s="50">
        <f>AQ28</f>
        <v>0.1</v>
      </c>
      <c r="M28" s="50">
        <f t="shared" si="5"/>
        <v>0.2</v>
      </c>
      <c r="N28" s="50">
        <f>AS28</f>
        <v>0.2</v>
      </c>
      <c r="O28" s="50">
        <f t="shared" si="5"/>
        <v>0.3</v>
      </c>
      <c r="P28" s="50">
        <f>AU28</f>
        <v>0.3</v>
      </c>
      <c r="Q28" s="50">
        <f t="shared" si="5"/>
        <v>0.4</v>
      </c>
      <c r="R28" s="50">
        <f>AW28</f>
        <v>0.4</v>
      </c>
      <c r="S28" s="50">
        <f t="shared" si="5"/>
        <v>0.1</v>
      </c>
      <c r="T28" s="50">
        <f>AY28</f>
        <v>0.1</v>
      </c>
      <c r="U28" s="50">
        <f t="shared" si="5"/>
        <v>0.2</v>
      </c>
      <c r="V28" s="50">
        <f>BA28</f>
        <v>0.2</v>
      </c>
      <c r="W28" s="50">
        <f t="shared" si="5"/>
        <v>0.3</v>
      </c>
      <c r="X28" s="50">
        <f>BC28</f>
        <v>0.3</v>
      </c>
      <c r="Y28" s="50">
        <f t="shared" si="5"/>
        <v>0.4</v>
      </c>
      <c r="Z28" s="50">
        <f>BE28</f>
        <v>0.4</v>
      </c>
      <c r="AG28" s="47"/>
      <c r="AI28" s="50">
        <f>IF(SUM(AI17:AI26)=0,"",SUM(AI17:AI26)/10)</f>
        <v>0.1</v>
      </c>
      <c r="AJ28" s="50" t="str">
        <f t="shared" ref="AJ28:BE28" si="6">IF(SUM(AJ17:AJ26)=0,"",SUM(AJ17:AJ26)/10)</f>
        <v/>
      </c>
      <c r="AK28" s="50">
        <f t="shared" si="6"/>
        <v>0.1</v>
      </c>
      <c r="AL28" s="50" t="str">
        <f t="shared" si="6"/>
        <v/>
      </c>
      <c r="AM28" s="50">
        <f t="shared" si="6"/>
        <v>0.4</v>
      </c>
      <c r="AN28" s="50" t="str">
        <f t="shared" si="6"/>
        <v/>
      </c>
      <c r="AO28" s="50">
        <f t="shared" si="6"/>
        <v>0.4</v>
      </c>
      <c r="AP28" s="50" t="str">
        <f t="shared" si="6"/>
        <v/>
      </c>
      <c r="AQ28" s="50">
        <f t="shared" si="6"/>
        <v>0.1</v>
      </c>
      <c r="AR28" s="50" t="str">
        <f t="shared" si="6"/>
        <v/>
      </c>
      <c r="AS28" s="50">
        <f t="shared" si="6"/>
        <v>0.2</v>
      </c>
      <c r="AT28" s="50" t="str">
        <f t="shared" si="6"/>
        <v/>
      </c>
      <c r="AU28" s="50">
        <f t="shared" si="6"/>
        <v>0.3</v>
      </c>
      <c r="AV28" s="50" t="str">
        <f t="shared" si="6"/>
        <v/>
      </c>
      <c r="AW28" s="50">
        <f t="shared" si="6"/>
        <v>0.4</v>
      </c>
      <c r="AX28" s="50" t="str">
        <f t="shared" si="6"/>
        <v/>
      </c>
      <c r="AY28" s="50">
        <f t="shared" si="6"/>
        <v>0.1</v>
      </c>
      <c r="AZ28" s="50" t="str">
        <f t="shared" si="6"/>
        <v/>
      </c>
      <c r="BA28" s="50">
        <f t="shared" si="6"/>
        <v>0.2</v>
      </c>
      <c r="BC28" s="50">
        <f t="shared" si="6"/>
        <v>0.3</v>
      </c>
      <c r="BE28" s="50">
        <f t="shared" si="6"/>
        <v>0.4</v>
      </c>
    </row>
    <row r="29" spans="1:57" ht="17.100000000000001" customHeight="1" x14ac:dyDescent="0.25">
      <c r="B29" s="49" t="s">
        <v>121</v>
      </c>
      <c r="C29" s="51"/>
      <c r="D29" s="51" t="str">
        <f>IF(SUM(C17:C26)=0,"",IF(D28&gt;$C$31,"Sí","No"))</f>
        <v>No</v>
      </c>
      <c r="E29" s="51"/>
      <c r="F29" s="51" t="str">
        <f>IF(SUM(E17:E26)=0,"",IF(F28&gt;$C$31,"Sí","No"))</f>
        <v>No</v>
      </c>
      <c r="G29" s="51"/>
      <c r="H29" s="51" t="str">
        <f>IF(SUM(G17:G26)=0,"",IF(H28&gt;$C$31,"Sí","No"))</f>
        <v>No</v>
      </c>
      <c r="I29" s="51"/>
      <c r="J29" s="51" t="str">
        <f>IF(SUM(I17:I26)=0,"",IF(J28&gt;$C$31,"Sí","No"))</f>
        <v>No</v>
      </c>
      <c r="K29" s="51"/>
      <c r="L29" s="51" t="str">
        <f>IF(SUM(K17:K26)=0,"",IF(L28&gt;$C$31,"Sí","No"))</f>
        <v>No</v>
      </c>
      <c r="M29" s="51"/>
      <c r="N29" s="51" t="str">
        <f>IF(SUM(M17:M26)=0,"",IF(N28&gt;$C$31,"Sí","No"))</f>
        <v>No</v>
      </c>
      <c r="O29" s="51"/>
      <c r="P29" s="51" t="str">
        <f>IF(SUM(O17:O26)=0,"",IF(P28&gt;$C$31,"Sí","No"))</f>
        <v>No</v>
      </c>
      <c r="Q29" s="51"/>
      <c r="R29" s="51" t="str">
        <f>IF(SUM(Q17:Q26)=0,"",IF(R28&gt;$C$31,"Sí","No"))</f>
        <v>No</v>
      </c>
      <c r="S29" s="51"/>
      <c r="T29" s="51" t="str">
        <f>IF(SUM(S17:S26)=0,"",IF(T28&gt;$C$31,"Sí","No"))</f>
        <v>No</v>
      </c>
      <c r="U29" s="51"/>
      <c r="V29" s="51" t="str">
        <f>IF(SUM(U17:U26)=0,"",IF(V28&gt;$C$31,"Sí","No"))</f>
        <v>No</v>
      </c>
      <c r="W29" s="51"/>
      <c r="X29" s="51" t="str">
        <f>IF(SUM(W17:W26)=0,"",IF(X28&gt;$C$31,"Sí","No"))</f>
        <v>No</v>
      </c>
      <c r="Y29" s="51"/>
      <c r="Z29" s="51" t="str">
        <f>IF(SUM(Y17:Y26)=0,"",IF(Z28&gt;$C$31,"Yes","No"))</f>
        <v>No</v>
      </c>
    </row>
    <row r="30" spans="1:57" s="37" customFormat="1" ht="17.100000000000001" customHeight="1" x14ac:dyDescent="0.25">
      <c r="B30" s="28"/>
      <c r="C30" s="48"/>
      <c r="D30" s="48"/>
      <c r="E30" s="48"/>
      <c r="F30" s="48"/>
      <c r="G30" s="48"/>
      <c r="H30" s="48"/>
      <c r="I30" s="48"/>
      <c r="J30" s="48"/>
      <c r="K30" s="48"/>
      <c r="L30" s="48"/>
      <c r="M30" s="48"/>
      <c r="N30" s="48"/>
      <c r="O30" s="48"/>
      <c r="P30" s="48"/>
      <c r="Q30" s="48"/>
      <c r="R30" s="48"/>
      <c r="S30" s="48"/>
      <c r="T30" s="48"/>
      <c r="U30" s="48"/>
      <c r="V30" s="48"/>
      <c r="W30" s="48"/>
      <c r="X30" s="48"/>
      <c r="Y30" s="48"/>
      <c r="Z30" s="48"/>
      <c r="AA30" s="28"/>
      <c r="AB30" s="28"/>
      <c r="AC30" s="28"/>
      <c r="AD30" s="28"/>
      <c r="AE30" s="28"/>
      <c r="AF30" s="28"/>
    </row>
    <row r="31" spans="1:57" s="37" customFormat="1" ht="17.100000000000001" customHeight="1" x14ac:dyDescent="0.25">
      <c r="B31" s="52" t="s">
        <v>122</v>
      </c>
      <c r="C31" s="48" t="str">
        <f>'02.Calificación del Candidato'!C29</f>
        <v/>
      </c>
      <c r="D31" s="48"/>
      <c r="E31" s="48"/>
      <c r="F31" s="48"/>
      <c r="G31" s="48"/>
      <c r="H31" s="48"/>
      <c r="I31" s="48"/>
      <c r="J31" s="48"/>
      <c r="K31" s="48"/>
      <c r="L31" s="48"/>
      <c r="M31" s="48"/>
      <c r="N31" s="48"/>
      <c r="O31" s="48"/>
      <c r="P31" s="48"/>
      <c r="Q31" s="48"/>
      <c r="R31" s="48"/>
      <c r="S31" s="48"/>
      <c r="T31" s="48"/>
      <c r="U31" s="48"/>
      <c r="V31" s="48"/>
      <c r="W31" s="48"/>
      <c r="X31" s="48"/>
      <c r="Y31" s="48"/>
      <c r="Z31" s="48"/>
      <c r="AA31" s="28"/>
      <c r="AB31" s="28"/>
      <c r="AC31" s="28"/>
      <c r="AD31" s="28"/>
      <c r="AE31" s="28"/>
      <c r="AF31" s="28"/>
    </row>
    <row r="32" spans="1:57" s="37" customFormat="1" ht="17.100000000000001" customHeight="1" x14ac:dyDescent="0.25">
      <c r="B32" s="28"/>
      <c r="C32" s="48"/>
      <c r="D32" s="48"/>
      <c r="E32" s="48"/>
      <c r="F32" s="48"/>
      <c r="G32" s="48"/>
      <c r="H32" s="48"/>
      <c r="I32" s="48"/>
      <c r="J32" s="48"/>
      <c r="K32" s="48"/>
      <c r="L32" s="48"/>
      <c r="M32" s="48"/>
      <c r="N32" s="48"/>
      <c r="O32" s="48"/>
      <c r="P32" s="48"/>
      <c r="Q32" s="48"/>
      <c r="R32" s="48"/>
      <c r="S32" s="48"/>
      <c r="T32" s="48"/>
      <c r="U32" s="48"/>
      <c r="V32" s="48"/>
      <c r="W32" s="48"/>
      <c r="X32" s="48"/>
      <c r="Y32" s="48"/>
      <c r="Z32" s="48"/>
      <c r="AA32" s="28"/>
      <c r="AB32" s="28"/>
      <c r="AC32" s="28"/>
      <c r="AD32" s="28"/>
      <c r="AE32" s="28"/>
      <c r="AF32" s="28"/>
    </row>
    <row r="33" spans="1:32" s="37" customFormat="1" ht="17.100000000000001" customHeight="1" x14ac:dyDescent="0.25">
      <c r="A33" s="53"/>
      <c r="B33" s="28"/>
      <c r="C33" s="48"/>
      <c r="D33" s="48"/>
      <c r="E33" s="48"/>
      <c r="F33" s="48"/>
      <c r="G33" s="48"/>
      <c r="H33" s="48"/>
      <c r="I33" s="48"/>
      <c r="J33" s="48"/>
      <c r="K33" s="48"/>
      <c r="L33" s="48"/>
      <c r="M33" s="48"/>
      <c r="N33" s="48"/>
      <c r="O33" s="48"/>
      <c r="P33" s="48"/>
      <c r="Q33" s="48"/>
      <c r="R33" s="48"/>
      <c r="S33" s="48"/>
      <c r="T33" s="48"/>
      <c r="U33" s="48"/>
      <c r="V33" s="48"/>
      <c r="W33" s="48"/>
      <c r="X33" s="48"/>
      <c r="Y33" s="48"/>
      <c r="Z33" s="48"/>
      <c r="AA33" s="28"/>
      <c r="AB33" s="28"/>
      <c r="AC33" s="28"/>
      <c r="AD33" s="28"/>
      <c r="AE33" s="28"/>
      <c r="AF33" s="28"/>
    </row>
    <row r="34" spans="1:32" s="37" customFormat="1" ht="17.100000000000001" customHeight="1" x14ac:dyDescent="0.25">
      <c r="B34" s="28"/>
      <c r="C34" s="48"/>
      <c r="D34" s="48"/>
      <c r="E34" s="48"/>
      <c r="F34" s="48"/>
      <c r="G34" s="48"/>
      <c r="H34" s="48"/>
      <c r="I34" s="48"/>
      <c r="J34" s="48"/>
      <c r="K34" s="48"/>
      <c r="L34" s="48"/>
      <c r="M34" s="48"/>
      <c r="N34" s="48"/>
      <c r="O34" s="48"/>
      <c r="P34" s="48"/>
      <c r="Q34" s="48"/>
      <c r="R34" s="48"/>
      <c r="S34" s="48"/>
      <c r="T34" s="48"/>
      <c r="U34" s="48"/>
      <c r="V34" s="48"/>
      <c r="W34" s="48"/>
      <c r="X34" s="48"/>
      <c r="Y34" s="48"/>
      <c r="Z34" s="48"/>
      <c r="AA34" s="28"/>
      <c r="AB34" s="28"/>
      <c r="AC34" s="28"/>
      <c r="AD34" s="28"/>
      <c r="AE34" s="28"/>
      <c r="AF34" s="28"/>
    </row>
    <row r="35" spans="1:32" s="37" customFormat="1" ht="17.100000000000001" customHeight="1" x14ac:dyDescent="0.25">
      <c r="B35" s="28"/>
      <c r="C35" s="48"/>
      <c r="D35" s="48"/>
      <c r="E35" s="48"/>
      <c r="F35" s="48"/>
      <c r="G35" s="48"/>
      <c r="H35" s="48"/>
      <c r="I35" s="48"/>
      <c r="J35" s="48"/>
      <c r="K35" s="48"/>
      <c r="L35" s="48"/>
      <c r="M35" s="48"/>
      <c r="N35" s="48"/>
      <c r="O35" s="48"/>
      <c r="P35" s="48"/>
      <c r="Q35" s="48"/>
      <c r="R35" s="48"/>
      <c r="S35" s="48"/>
      <c r="T35" s="48"/>
      <c r="U35" s="48"/>
      <c r="V35" s="48"/>
      <c r="W35" s="48"/>
      <c r="X35" s="48"/>
      <c r="Y35" s="48"/>
      <c r="Z35" s="48"/>
      <c r="AA35" s="28"/>
      <c r="AB35" s="28"/>
      <c r="AC35" s="28"/>
      <c r="AD35" s="28"/>
      <c r="AE35" s="28"/>
      <c r="AF35" s="28"/>
    </row>
    <row r="36" spans="1:32" s="37" customFormat="1" ht="17.100000000000001" customHeight="1" x14ac:dyDescent="0.25">
      <c r="B36" s="28"/>
      <c r="C36" s="48"/>
      <c r="D36" s="48"/>
      <c r="E36" s="48"/>
      <c r="F36" s="48"/>
      <c r="G36" s="48"/>
      <c r="H36" s="48"/>
      <c r="I36" s="48"/>
      <c r="J36" s="48"/>
      <c r="K36" s="48"/>
      <c r="L36" s="48"/>
      <c r="M36" s="48"/>
      <c r="N36" s="48"/>
      <c r="O36" s="48"/>
      <c r="P36" s="48"/>
      <c r="Q36" s="48"/>
      <c r="R36" s="48"/>
      <c r="S36" s="48"/>
      <c r="T36" s="48"/>
      <c r="U36" s="48"/>
      <c r="V36" s="48"/>
      <c r="W36" s="48"/>
      <c r="X36" s="48"/>
      <c r="Y36" s="48"/>
      <c r="Z36" s="48"/>
      <c r="AA36" s="28"/>
      <c r="AB36" s="28"/>
      <c r="AC36" s="28"/>
      <c r="AD36" s="28"/>
      <c r="AE36" s="28"/>
      <c r="AF36" s="28"/>
    </row>
    <row r="37" spans="1:32" s="37" customFormat="1" ht="17.100000000000001" customHeight="1" x14ac:dyDescent="0.25">
      <c r="B37" s="28"/>
      <c r="C37" s="48"/>
      <c r="D37" s="48"/>
      <c r="E37" s="48"/>
      <c r="F37" s="48"/>
      <c r="G37" s="48"/>
      <c r="H37" s="48"/>
      <c r="I37" s="48"/>
      <c r="J37" s="48"/>
      <c r="K37" s="48"/>
      <c r="L37" s="48"/>
      <c r="M37" s="48"/>
      <c r="N37" s="48"/>
      <c r="O37" s="48"/>
      <c r="P37" s="48"/>
      <c r="Q37" s="48"/>
      <c r="R37" s="48"/>
      <c r="S37" s="48"/>
      <c r="T37" s="48"/>
      <c r="U37" s="48"/>
      <c r="V37" s="48"/>
      <c r="W37" s="48"/>
      <c r="X37" s="48"/>
      <c r="Y37" s="48"/>
      <c r="Z37" s="48"/>
      <c r="AA37" s="28"/>
      <c r="AB37" s="28"/>
      <c r="AC37" s="28"/>
      <c r="AD37" s="28"/>
      <c r="AE37" s="28"/>
      <c r="AF37" s="28"/>
    </row>
    <row r="38" spans="1:32" s="37" customFormat="1" ht="17.100000000000001" customHeight="1" x14ac:dyDescent="0.25">
      <c r="B38" s="28"/>
      <c r="C38" s="48"/>
      <c r="D38" s="48"/>
      <c r="E38" s="48"/>
      <c r="F38" s="48"/>
      <c r="G38" s="48"/>
      <c r="H38" s="48"/>
      <c r="I38" s="48"/>
      <c r="J38" s="48"/>
      <c r="K38" s="48"/>
      <c r="L38" s="48"/>
      <c r="M38" s="48"/>
      <c r="N38" s="48"/>
      <c r="O38" s="48"/>
      <c r="P38" s="48"/>
      <c r="Q38" s="48"/>
      <c r="R38" s="48"/>
      <c r="S38" s="48"/>
      <c r="T38" s="48"/>
      <c r="U38" s="48"/>
      <c r="V38" s="48"/>
      <c r="W38" s="48"/>
      <c r="X38" s="48"/>
      <c r="Y38" s="48"/>
      <c r="Z38" s="48"/>
      <c r="AA38" s="28"/>
      <c r="AB38" s="28"/>
      <c r="AC38" s="28"/>
      <c r="AD38" s="28"/>
      <c r="AE38" s="28"/>
      <c r="AF38" s="28"/>
    </row>
    <row r="39" spans="1:32" s="37" customFormat="1" ht="17.100000000000001" customHeight="1" x14ac:dyDescent="0.25">
      <c r="B39" s="28"/>
      <c r="C39" s="48"/>
      <c r="D39" s="48"/>
      <c r="E39" s="48"/>
      <c r="F39" s="48"/>
      <c r="G39" s="48"/>
      <c r="H39" s="48"/>
      <c r="I39" s="48"/>
      <c r="J39" s="48"/>
      <c r="K39" s="48"/>
      <c r="L39" s="48"/>
      <c r="M39" s="48"/>
      <c r="N39" s="48"/>
      <c r="O39" s="48"/>
      <c r="P39" s="48"/>
      <c r="Q39" s="48"/>
      <c r="R39" s="48"/>
      <c r="S39" s="48"/>
      <c r="T39" s="48"/>
      <c r="U39" s="48"/>
      <c r="V39" s="48"/>
      <c r="W39" s="48"/>
      <c r="X39" s="48"/>
      <c r="Y39" s="48"/>
      <c r="Z39" s="48"/>
      <c r="AA39" s="28"/>
      <c r="AB39" s="28"/>
      <c r="AC39" s="28"/>
      <c r="AD39" s="28"/>
      <c r="AE39" s="28"/>
      <c r="AF39" s="28"/>
    </row>
    <row r="40" spans="1:32" s="37" customFormat="1" ht="17.100000000000001" customHeight="1" x14ac:dyDescent="0.25">
      <c r="B40" s="28"/>
      <c r="C40" s="48"/>
      <c r="D40" s="48"/>
      <c r="E40" s="48"/>
      <c r="F40" s="48"/>
      <c r="G40" s="48"/>
      <c r="H40" s="48"/>
      <c r="I40" s="48"/>
      <c r="J40" s="48"/>
      <c r="K40" s="48"/>
      <c r="L40" s="48"/>
      <c r="M40" s="48"/>
      <c r="N40" s="48"/>
      <c r="O40" s="48"/>
      <c r="P40" s="48"/>
      <c r="Q40" s="48"/>
      <c r="R40" s="48"/>
      <c r="S40" s="48"/>
      <c r="T40" s="48"/>
      <c r="U40" s="48"/>
      <c r="V40" s="48"/>
      <c r="W40" s="48"/>
      <c r="X40" s="48"/>
      <c r="Y40" s="48"/>
      <c r="Z40" s="48"/>
      <c r="AA40" s="28"/>
      <c r="AB40" s="28"/>
      <c r="AC40" s="28"/>
      <c r="AD40" s="28"/>
      <c r="AE40" s="28"/>
      <c r="AF40" s="28"/>
    </row>
    <row r="41" spans="1:32" s="37" customFormat="1" ht="17.100000000000001" customHeight="1" x14ac:dyDescent="0.25">
      <c r="B41" s="28"/>
      <c r="C41" s="48"/>
      <c r="D41" s="48"/>
      <c r="E41" s="48"/>
      <c r="F41" s="48"/>
      <c r="G41" s="48"/>
      <c r="H41" s="48"/>
      <c r="I41" s="48"/>
      <c r="J41" s="48"/>
      <c r="K41" s="48"/>
      <c r="L41" s="48"/>
      <c r="M41" s="48"/>
      <c r="N41" s="48"/>
      <c r="O41" s="48"/>
      <c r="P41" s="48"/>
      <c r="Q41" s="48"/>
      <c r="R41" s="48"/>
      <c r="S41" s="48"/>
      <c r="T41" s="48"/>
      <c r="U41" s="48"/>
      <c r="V41" s="48"/>
      <c r="W41" s="48"/>
      <c r="X41" s="48"/>
      <c r="Y41" s="48"/>
      <c r="Z41" s="48"/>
      <c r="AA41" s="28"/>
      <c r="AB41" s="28"/>
      <c r="AC41" s="28"/>
      <c r="AD41" s="28"/>
      <c r="AE41" s="28"/>
      <c r="AF41" s="28"/>
    </row>
    <row r="42" spans="1:32" s="37" customFormat="1" ht="17.100000000000001" customHeight="1" x14ac:dyDescent="0.25">
      <c r="B42" s="28"/>
      <c r="C42" s="48"/>
      <c r="D42" s="48"/>
      <c r="E42" s="48"/>
      <c r="F42" s="48"/>
      <c r="G42" s="48"/>
      <c r="H42" s="48"/>
      <c r="I42" s="48"/>
      <c r="J42" s="48"/>
      <c r="K42" s="48"/>
      <c r="L42" s="48"/>
      <c r="M42" s="48"/>
      <c r="N42" s="48"/>
      <c r="O42" s="48"/>
      <c r="P42" s="48"/>
      <c r="Q42" s="48"/>
      <c r="R42" s="48"/>
      <c r="S42" s="48"/>
      <c r="T42" s="48"/>
      <c r="U42" s="48"/>
      <c r="V42" s="48"/>
      <c r="W42" s="48"/>
      <c r="X42" s="48"/>
      <c r="Y42" s="48"/>
      <c r="Z42" s="48"/>
      <c r="AA42" s="28"/>
      <c r="AB42" s="28"/>
      <c r="AC42" s="28"/>
      <c r="AD42" s="28"/>
      <c r="AE42" s="28"/>
      <c r="AF42" s="28"/>
    </row>
    <row r="43" spans="1:32" s="37" customFormat="1" ht="17.100000000000001" customHeight="1" x14ac:dyDescent="0.25">
      <c r="B43" s="28"/>
      <c r="C43" s="48"/>
      <c r="D43" s="48"/>
      <c r="E43" s="48"/>
      <c r="F43" s="48"/>
      <c r="G43" s="48"/>
      <c r="H43" s="48"/>
      <c r="I43" s="48"/>
      <c r="J43" s="48"/>
      <c r="K43" s="48"/>
      <c r="L43" s="48"/>
      <c r="M43" s="48"/>
      <c r="N43" s="48"/>
      <c r="O43" s="48"/>
      <c r="P43" s="48"/>
      <c r="Q43" s="48"/>
      <c r="R43" s="48"/>
      <c r="S43" s="48"/>
      <c r="T43" s="48"/>
      <c r="U43" s="48"/>
      <c r="V43" s="48"/>
      <c r="W43" s="48"/>
      <c r="X43" s="48"/>
      <c r="Y43" s="48"/>
      <c r="Z43" s="48"/>
      <c r="AA43" s="28"/>
      <c r="AB43" s="28"/>
      <c r="AC43" s="28"/>
      <c r="AD43" s="28"/>
      <c r="AE43" s="28"/>
      <c r="AF43" s="28"/>
    </row>
    <row r="44" spans="1:32" s="37" customFormat="1" ht="17.100000000000001" customHeight="1" x14ac:dyDescent="0.25">
      <c r="B44" s="28"/>
      <c r="C44" s="48"/>
      <c r="D44" s="48"/>
      <c r="E44" s="48"/>
      <c r="F44" s="48"/>
      <c r="G44" s="48"/>
      <c r="H44" s="48"/>
      <c r="I44" s="48"/>
      <c r="J44" s="48"/>
      <c r="K44" s="48"/>
      <c r="L44" s="48"/>
      <c r="M44" s="48"/>
      <c r="N44" s="48"/>
      <c r="O44" s="48"/>
      <c r="P44" s="48"/>
      <c r="Q44" s="48"/>
      <c r="R44" s="48"/>
      <c r="S44" s="48"/>
      <c r="T44" s="48"/>
      <c r="U44" s="48"/>
      <c r="V44" s="48"/>
      <c r="W44" s="48"/>
      <c r="X44" s="48"/>
      <c r="Y44" s="48"/>
      <c r="Z44" s="48"/>
      <c r="AA44" s="28"/>
      <c r="AB44" s="28"/>
      <c r="AC44" s="28"/>
      <c r="AD44" s="28"/>
      <c r="AE44" s="28"/>
      <c r="AF44" s="28"/>
    </row>
    <row r="45" spans="1:32" s="37" customFormat="1" ht="17.100000000000001" customHeight="1" x14ac:dyDescent="0.25">
      <c r="B45" s="28"/>
      <c r="C45" s="48"/>
      <c r="D45" s="48"/>
      <c r="E45" s="48"/>
      <c r="F45" s="48"/>
      <c r="G45" s="48"/>
      <c r="H45" s="48"/>
      <c r="I45" s="48"/>
      <c r="J45" s="48"/>
      <c r="K45" s="48"/>
      <c r="L45" s="48"/>
      <c r="M45" s="48"/>
      <c r="N45" s="48"/>
      <c r="O45" s="48"/>
      <c r="P45" s="48"/>
      <c r="Q45" s="48"/>
      <c r="R45" s="48"/>
      <c r="S45" s="48"/>
      <c r="T45" s="48"/>
      <c r="U45" s="48"/>
      <c r="V45" s="48"/>
      <c r="W45" s="48"/>
      <c r="X45" s="48"/>
      <c r="Y45" s="48"/>
      <c r="Z45" s="48"/>
      <c r="AA45" s="28"/>
      <c r="AB45" s="28"/>
      <c r="AC45" s="28"/>
      <c r="AD45" s="28"/>
      <c r="AE45" s="28"/>
      <c r="AF45" s="28"/>
    </row>
    <row r="46" spans="1:32" s="37" customFormat="1" ht="17.100000000000001" customHeight="1" x14ac:dyDescent="0.25">
      <c r="B46" s="28"/>
      <c r="C46" s="48"/>
      <c r="D46" s="48"/>
      <c r="E46" s="48"/>
      <c r="F46" s="48"/>
      <c r="G46" s="48"/>
      <c r="H46" s="48"/>
      <c r="I46" s="48"/>
      <c r="J46" s="48"/>
      <c r="K46" s="48"/>
      <c r="L46" s="48"/>
      <c r="M46" s="48"/>
      <c r="N46" s="48"/>
      <c r="O46" s="48"/>
      <c r="P46" s="48"/>
      <c r="Q46" s="48"/>
      <c r="R46" s="48"/>
      <c r="S46" s="48"/>
      <c r="T46" s="48"/>
      <c r="U46" s="48"/>
      <c r="V46" s="48"/>
      <c r="W46" s="48"/>
      <c r="X46" s="48"/>
      <c r="Y46" s="48"/>
      <c r="Z46" s="48"/>
      <c r="AA46" s="28"/>
      <c r="AB46" s="28"/>
      <c r="AC46" s="28"/>
      <c r="AD46" s="28"/>
      <c r="AE46" s="28"/>
      <c r="AF46" s="28"/>
    </row>
    <row r="47" spans="1:32" s="37" customFormat="1" ht="17.100000000000001" customHeight="1" x14ac:dyDescent="0.25">
      <c r="B47" s="28"/>
      <c r="C47" s="48"/>
      <c r="D47" s="48"/>
      <c r="E47" s="48"/>
      <c r="F47" s="48"/>
      <c r="G47" s="48"/>
      <c r="H47" s="48"/>
      <c r="I47" s="48"/>
      <c r="J47" s="48"/>
      <c r="K47" s="48"/>
      <c r="L47" s="48"/>
      <c r="M47" s="48"/>
      <c r="N47" s="48"/>
      <c r="O47" s="48"/>
      <c r="P47" s="48"/>
      <c r="Q47" s="48"/>
      <c r="R47" s="48"/>
      <c r="S47" s="48"/>
      <c r="T47" s="48"/>
      <c r="U47" s="48"/>
      <c r="V47" s="48"/>
      <c r="W47" s="48"/>
      <c r="X47" s="48"/>
      <c r="Y47" s="48"/>
      <c r="Z47" s="48"/>
      <c r="AA47" s="28"/>
      <c r="AB47" s="28"/>
      <c r="AC47" s="28"/>
      <c r="AD47" s="28"/>
      <c r="AE47" s="28"/>
      <c r="AF47" s="28"/>
    </row>
    <row r="48" spans="1:32" s="37" customFormat="1" ht="17.100000000000001" customHeight="1" x14ac:dyDescent="0.25">
      <c r="B48" s="28"/>
      <c r="C48" s="48"/>
      <c r="D48" s="48"/>
      <c r="E48" s="48"/>
      <c r="F48" s="48"/>
      <c r="G48" s="48"/>
      <c r="H48" s="48"/>
      <c r="I48" s="48"/>
      <c r="J48" s="48"/>
      <c r="K48" s="48"/>
      <c r="L48" s="48"/>
      <c r="M48" s="48"/>
      <c r="N48" s="48"/>
      <c r="O48" s="48"/>
      <c r="P48" s="48"/>
      <c r="Q48" s="48"/>
      <c r="R48" s="48"/>
      <c r="S48" s="48"/>
      <c r="T48" s="48"/>
      <c r="U48" s="48"/>
      <c r="V48" s="48"/>
      <c r="W48" s="48"/>
      <c r="X48" s="48"/>
      <c r="Y48" s="48"/>
      <c r="Z48" s="48"/>
      <c r="AA48" s="28"/>
      <c r="AB48" s="28"/>
      <c r="AC48" s="28"/>
      <c r="AD48" s="28"/>
      <c r="AE48" s="28"/>
      <c r="AF48" s="28"/>
    </row>
    <row r="49" spans="2:32" s="37" customFormat="1" ht="17.100000000000001" customHeight="1" x14ac:dyDescent="0.25">
      <c r="B49" s="28"/>
      <c r="C49" s="48"/>
      <c r="D49" s="48"/>
      <c r="E49" s="48"/>
      <c r="F49" s="48"/>
      <c r="G49" s="48"/>
      <c r="H49" s="48"/>
      <c r="I49" s="48"/>
      <c r="J49" s="48"/>
      <c r="K49" s="48"/>
      <c r="L49" s="48"/>
      <c r="M49" s="48"/>
      <c r="N49" s="48"/>
      <c r="O49" s="48"/>
      <c r="P49" s="48"/>
      <c r="Q49" s="48"/>
      <c r="R49" s="48"/>
      <c r="S49" s="48"/>
      <c r="T49" s="48"/>
      <c r="U49" s="48"/>
      <c r="V49" s="48"/>
      <c r="W49" s="48"/>
      <c r="X49" s="48"/>
      <c r="Y49" s="48"/>
      <c r="Z49" s="48"/>
      <c r="AA49" s="28"/>
      <c r="AB49" s="28"/>
      <c r="AC49" s="28"/>
      <c r="AD49" s="28"/>
      <c r="AE49" s="28"/>
      <c r="AF49" s="28"/>
    </row>
    <row r="50" spans="2:32" s="37" customFormat="1" ht="17.100000000000001" customHeight="1" x14ac:dyDescent="0.25">
      <c r="B50" s="28"/>
      <c r="C50" s="48"/>
      <c r="D50" s="48"/>
      <c r="E50" s="48"/>
      <c r="F50" s="48"/>
      <c r="G50" s="48"/>
      <c r="H50" s="48"/>
      <c r="I50" s="48"/>
      <c r="J50" s="48"/>
      <c r="K50" s="48"/>
      <c r="L50" s="48"/>
      <c r="M50" s="48"/>
      <c r="N50" s="48"/>
      <c r="O50" s="48"/>
      <c r="P50" s="48"/>
      <c r="Q50" s="48"/>
      <c r="R50" s="48"/>
      <c r="S50" s="48"/>
      <c r="T50" s="48"/>
      <c r="U50" s="48"/>
      <c r="V50" s="48"/>
      <c r="W50" s="48"/>
      <c r="X50" s="48"/>
      <c r="Y50" s="48"/>
      <c r="Z50" s="48"/>
      <c r="AA50" s="28"/>
      <c r="AB50" s="28"/>
      <c r="AC50" s="28"/>
      <c r="AD50" s="28"/>
      <c r="AE50" s="28"/>
      <c r="AF50" s="28"/>
    </row>
    <row r="51" spans="2:32" s="37" customFormat="1" ht="17.100000000000001" customHeight="1" x14ac:dyDescent="0.25">
      <c r="B51" s="28"/>
      <c r="C51" s="48"/>
      <c r="D51" s="48"/>
      <c r="E51" s="48"/>
      <c r="F51" s="48"/>
      <c r="G51" s="48"/>
      <c r="H51" s="48"/>
      <c r="I51" s="48"/>
      <c r="J51" s="48"/>
      <c r="K51" s="48"/>
      <c r="L51" s="48"/>
      <c r="M51" s="48"/>
      <c r="N51" s="48"/>
      <c r="O51" s="48"/>
      <c r="P51" s="48"/>
      <c r="Q51" s="48"/>
      <c r="R51" s="48"/>
      <c r="S51" s="48"/>
      <c r="T51" s="48"/>
      <c r="U51" s="48"/>
      <c r="V51" s="48"/>
      <c r="W51" s="48"/>
      <c r="X51" s="48"/>
      <c r="Y51" s="48"/>
      <c r="Z51" s="48"/>
      <c r="AA51" s="28"/>
      <c r="AB51" s="28"/>
      <c r="AC51" s="28"/>
      <c r="AD51" s="28"/>
      <c r="AE51" s="28"/>
      <c r="AF51" s="28"/>
    </row>
    <row r="52" spans="2:32" s="37" customFormat="1" ht="17.100000000000001" customHeight="1" x14ac:dyDescent="0.25">
      <c r="B52" s="28"/>
      <c r="C52" s="48"/>
      <c r="D52" s="48"/>
      <c r="E52" s="48"/>
      <c r="F52" s="48"/>
      <c r="G52" s="48"/>
      <c r="H52" s="48"/>
      <c r="I52" s="48"/>
      <c r="J52" s="48"/>
      <c r="K52" s="48"/>
      <c r="L52" s="48"/>
      <c r="M52" s="48"/>
      <c r="N52" s="48"/>
      <c r="O52" s="48"/>
      <c r="P52" s="48"/>
      <c r="Q52" s="48"/>
      <c r="R52" s="48"/>
      <c r="S52" s="48"/>
      <c r="T52" s="48"/>
      <c r="U52" s="48"/>
      <c r="V52" s="48"/>
      <c r="W52" s="48"/>
      <c r="X52" s="48"/>
      <c r="Y52" s="48"/>
      <c r="Z52" s="48"/>
      <c r="AA52" s="28"/>
      <c r="AB52" s="28"/>
      <c r="AC52" s="28"/>
      <c r="AD52" s="28"/>
      <c r="AE52" s="28"/>
      <c r="AF52" s="28"/>
    </row>
    <row r="53" spans="2:32" s="37" customFormat="1" ht="17.100000000000001" customHeight="1" x14ac:dyDescent="0.25">
      <c r="B53" s="28"/>
      <c r="C53" s="48"/>
      <c r="D53" s="48"/>
      <c r="E53" s="48"/>
      <c r="F53" s="48"/>
      <c r="G53" s="48"/>
      <c r="H53" s="48"/>
      <c r="I53" s="48"/>
      <c r="J53" s="48"/>
      <c r="K53" s="48"/>
      <c r="L53" s="48"/>
      <c r="M53" s="48"/>
      <c r="N53" s="48"/>
      <c r="O53" s="48"/>
      <c r="P53" s="48"/>
      <c r="Q53" s="48"/>
      <c r="R53" s="48"/>
      <c r="S53" s="48"/>
      <c r="T53" s="48"/>
      <c r="U53" s="48"/>
      <c r="V53" s="48"/>
      <c r="W53" s="48"/>
      <c r="X53" s="48"/>
      <c r="Y53" s="48"/>
      <c r="Z53" s="48"/>
      <c r="AA53" s="28"/>
      <c r="AB53" s="28"/>
      <c r="AC53" s="28"/>
      <c r="AD53" s="28"/>
      <c r="AE53" s="28"/>
      <c r="AF53" s="28"/>
    </row>
    <row r="54" spans="2:32" s="37" customFormat="1" ht="17.100000000000001" customHeight="1" x14ac:dyDescent="0.25">
      <c r="B54" s="28"/>
      <c r="C54" s="48"/>
      <c r="D54" s="48"/>
      <c r="E54" s="48"/>
      <c r="F54" s="48"/>
      <c r="G54" s="48"/>
      <c r="H54" s="48"/>
      <c r="I54" s="48"/>
      <c r="J54" s="48"/>
      <c r="K54" s="48"/>
      <c r="L54" s="48"/>
      <c r="M54" s="48"/>
      <c r="N54" s="48"/>
      <c r="O54" s="48"/>
      <c r="P54" s="48"/>
      <c r="Q54" s="48"/>
      <c r="R54" s="48"/>
      <c r="S54" s="48"/>
      <c r="T54" s="48"/>
      <c r="U54" s="48"/>
      <c r="V54" s="48"/>
      <c r="W54" s="48"/>
      <c r="X54" s="48"/>
      <c r="Y54" s="48"/>
      <c r="Z54" s="48"/>
      <c r="AA54" s="28"/>
      <c r="AB54" s="28"/>
      <c r="AC54" s="28"/>
      <c r="AD54" s="28"/>
      <c r="AE54" s="28"/>
      <c r="AF54" s="28"/>
    </row>
    <row r="55" spans="2:32" s="37" customFormat="1" ht="17.100000000000001" customHeight="1" x14ac:dyDescent="0.25">
      <c r="B55" s="28"/>
      <c r="C55" s="48"/>
      <c r="D55" s="48"/>
      <c r="E55" s="48"/>
      <c r="F55" s="48"/>
      <c r="G55" s="48"/>
      <c r="H55" s="48"/>
      <c r="I55" s="48"/>
      <c r="J55" s="48"/>
      <c r="K55" s="48"/>
      <c r="L55" s="48"/>
      <c r="M55" s="48"/>
      <c r="N55" s="48"/>
      <c r="O55" s="48"/>
      <c r="P55" s="48"/>
      <c r="Q55" s="48"/>
      <c r="R55" s="48"/>
      <c r="S55" s="48"/>
      <c r="T55" s="48"/>
      <c r="U55" s="48"/>
      <c r="V55" s="48"/>
      <c r="W55" s="48"/>
      <c r="X55" s="48"/>
      <c r="Y55" s="48"/>
      <c r="Z55" s="48"/>
      <c r="AA55" s="28"/>
      <c r="AB55" s="28"/>
      <c r="AC55" s="28"/>
      <c r="AD55" s="28"/>
      <c r="AE55" s="28"/>
      <c r="AF55" s="28"/>
    </row>
    <row r="56" spans="2:32" s="37" customFormat="1" ht="17.100000000000001" customHeight="1" x14ac:dyDescent="0.25">
      <c r="B56" s="28"/>
      <c r="C56" s="48"/>
      <c r="D56" s="48"/>
      <c r="E56" s="48"/>
      <c r="F56" s="48"/>
      <c r="G56" s="48"/>
      <c r="H56" s="48"/>
      <c r="I56" s="48"/>
      <c r="J56" s="48"/>
      <c r="K56" s="48"/>
      <c r="L56" s="48"/>
      <c r="M56" s="48"/>
      <c r="N56" s="48"/>
      <c r="O56" s="48"/>
      <c r="P56" s="48"/>
      <c r="Q56" s="48"/>
      <c r="R56" s="48"/>
      <c r="S56" s="48"/>
      <c r="T56" s="48"/>
      <c r="U56" s="48"/>
      <c r="V56" s="48"/>
      <c r="W56" s="48"/>
      <c r="X56" s="48"/>
      <c r="Y56" s="48"/>
      <c r="Z56" s="48"/>
      <c r="AA56" s="28"/>
      <c r="AB56" s="28"/>
      <c r="AC56" s="28"/>
      <c r="AD56" s="28"/>
      <c r="AE56" s="28"/>
      <c r="AF56" s="28"/>
    </row>
    <row r="57" spans="2:32" s="37" customFormat="1" ht="17.100000000000001" customHeight="1" x14ac:dyDescent="0.25">
      <c r="B57" s="28"/>
      <c r="C57" s="48"/>
      <c r="D57" s="48"/>
      <c r="E57" s="48"/>
      <c r="F57" s="48"/>
      <c r="G57" s="48"/>
      <c r="H57" s="48"/>
      <c r="I57" s="48"/>
      <c r="J57" s="48"/>
      <c r="K57" s="48"/>
      <c r="L57" s="48"/>
      <c r="M57" s="48"/>
      <c r="N57" s="48"/>
      <c r="O57" s="48"/>
      <c r="P57" s="48"/>
      <c r="Q57" s="48"/>
      <c r="R57" s="48"/>
      <c r="S57" s="48"/>
      <c r="T57" s="48"/>
      <c r="U57" s="48"/>
      <c r="V57" s="48"/>
      <c r="W57" s="48"/>
      <c r="X57" s="48"/>
      <c r="Y57" s="48"/>
      <c r="Z57" s="48"/>
      <c r="AA57" s="28"/>
      <c r="AB57" s="28"/>
      <c r="AC57" s="28"/>
      <c r="AD57" s="28"/>
      <c r="AE57" s="28"/>
      <c r="AF57" s="28"/>
    </row>
    <row r="58" spans="2:32" s="37" customFormat="1" ht="17.100000000000001" customHeight="1" x14ac:dyDescent="0.25">
      <c r="B58" s="28"/>
      <c r="C58" s="48"/>
      <c r="D58" s="48"/>
      <c r="E58" s="48"/>
      <c r="F58" s="48"/>
      <c r="G58" s="48"/>
      <c r="H58" s="48"/>
      <c r="I58" s="48"/>
      <c r="J58" s="48"/>
      <c r="K58" s="48"/>
      <c r="L58" s="48"/>
      <c r="M58" s="48"/>
      <c r="N58" s="48"/>
      <c r="O58" s="48"/>
      <c r="P58" s="48"/>
      <c r="Q58" s="48"/>
      <c r="R58" s="48"/>
      <c r="S58" s="48"/>
      <c r="T58" s="48"/>
      <c r="U58" s="48"/>
      <c r="V58" s="48"/>
      <c r="W58" s="48"/>
      <c r="X58" s="48"/>
      <c r="Y58" s="48"/>
      <c r="Z58" s="48"/>
      <c r="AA58" s="28"/>
      <c r="AB58" s="28"/>
      <c r="AC58" s="28"/>
      <c r="AD58" s="28"/>
      <c r="AE58" s="28"/>
      <c r="AF58" s="28"/>
    </row>
    <row r="59" spans="2:32" s="37" customFormat="1" ht="17.100000000000001" customHeight="1" x14ac:dyDescent="0.25">
      <c r="B59" s="28"/>
      <c r="C59" s="48"/>
      <c r="D59" s="48"/>
      <c r="E59" s="48"/>
      <c r="F59" s="48"/>
      <c r="G59" s="48"/>
      <c r="H59" s="48"/>
      <c r="I59" s="48"/>
      <c r="J59" s="48"/>
      <c r="K59" s="48"/>
      <c r="L59" s="48"/>
      <c r="M59" s="48"/>
      <c r="N59" s="48"/>
      <c r="O59" s="48"/>
      <c r="P59" s="48"/>
      <c r="Q59" s="48"/>
      <c r="R59" s="48"/>
      <c r="S59" s="48"/>
      <c r="T59" s="48"/>
      <c r="U59" s="48"/>
      <c r="V59" s="48"/>
      <c r="W59" s="48"/>
      <c r="X59" s="48"/>
      <c r="Y59" s="48"/>
      <c r="Z59" s="48"/>
      <c r="AA59" s="28"/>
      <c r="AB59" s="28"/>
      <c r="AC59" s="28"/>
      <c r="AD59" s="28"/>
      <c r="AE59" s="28"/>
      <c r="AF59" s="28"/>
    </row>
    <row r="60" spans="2:32" s="37" customFormat="1" ht="17.100000000000001" customHeight="1" x14ac:dyDescent="0.25">
      <c r="B60" s="28"/>
      <c r="C60" s="48"/>
      <c r="D60" s="48"/>
      <c r="E60" s="48"/>
      <c r="F60" s="48"/>
      <c r="G60" s="48"/>
      <c r="H60" s="48"/>
      <c r="I60" s="48"/>
      <c r="J60" s="48"/>
      <c r="K60" s="48"/>
      <c r="L60" s="48"/>
      <c r="M60" s="48"/>
      <c r="N60" s="48"/>
      <c r="O60" s="48"/>
      <c r="P60" s="48"/>
      <c r="Q60" s="48"/>
      <c r="R60" s="48"/>
      <c r="S60" s="48"/>
      <c r="T60" s="48"/>
      <c r="U60" s="48"/>
      <c r="V60" s="48"/>
      <c r="W60" s="48"/>
      <c r="X60" s="48"/>
      <c r="Y60" s="48"/>
      <c r="Z60" s="48"/>
      <c r="AA60" s="28"/>
      <c r="AB60" s="28"/>
      <c r="AC60" s="28"/>
      <c r="AD60" s="28"/>
      <c r="AE60" s="28"/>
      <c r="AF60" s="28"/>
    </row>
    <row r="61" spans="2:32" s="37" customFormat="1" ht="17.100000000000001" customHeight="1" x14ac:dyDescent="0.25">
      <c r="B61" s="28"/>
      <c r="C61" s="48"/>
      <c r="D61" s="48"/>
      <c r="E61" s="48"/>
      <c r="F61" s="48"/>
      <c r="G61" s="48"/>
      <c r="H61" s="48"/>
      <c r="I61" s="48"/>
      <c r="J61" s="48"/>
      <c r="K61" s="48"/>
      <c r="L61" s="48"/>
      <c r="M61" s="48"/>
      <c r="N61" s="48"/>
      <c r="O61" s="48"/>
      <c r="P61" s="48"/>
      <c r="Q61" s="48"/>
      <c r="R61" s="48"/>
      <c r="S61" s="48"/>
      <c r="T61" s="48"/>
      <c r="U61" s="48"/>
      <c r="V61" s="48"/>
      <c r="W61" s="48"/>
      <c r="X61" s="48"/>
      <c r="Y61" s="48"/>
      <c r="Z61" s="48"/>
      <c r="AA61" s="28"/>
      <c r="AB61" s="28"/>
      <c r="AC61" s="28"/>
      <c r="AD61" s="28"/>
      <c r="AE61" s="28"/>
      <c r="AF61" s="28"/>
    </row>
    <row r="62" spans="2:32" s="37" customFormat="1" ht="17.100000000000001" customHeight="1" x14ac:dyDescent="0.25">
      <c r="B62" s="28"/>
      <c r="C62" s="48"/>
      <c r="D62" s="48"/>
      <c r="E62" s="48"/>
      <c r="F62" s="48"/>
      <c r="G62" s="48"/>
      <c r="H62" s="48"/>
      <c r="I62" s="48"/>
      <c r="J62" s="48"/>
      <c r="K62" s="48"/>
      <c r="L62" s="48"/>
      <c r="M62" s="48"/>
      <c r="N62" s="48"/>
      <c r="O62" s="48"/>
      <c r="P62" s="48"/>
      <c r="Q62" s="48"/>
      <c r="R62" s="48"/>
      <c r="S62" s="48"/>
      <c r="T62" s="48"/>
      <c r="U62" s="48"/>
      <c r="V62" s="48"/>
      <c r="W62" s="48"/>
      <c r="X62" s="48"/>
      <c r="Y62" s="48"/>
      <c r="Z62" s="48"/>
      <c r="AA62" s="28"/>
      <c r="AB62" s="28"/>
      <c r="AC62" s="28"/>
      <c r="AD62" s="28"/>
      <c r="AE62" s="28"/>
      <c r="AF62" s="28"/>
    </row>
    <row r="63" spans="2:32" s="37" customFormat="1" ht="17.100000000000001" customHeight="1" x14ac:dyDescent="0.25">
      <c r="B63" s="28"/>
      <c r="C63" s="48"/>
      <c r="D63" s="48"/>
      <c r="E63" s="48"/>
      <c r="F63" s="48"/>
      <c r="G63" s="48"/>
      <c r="H63" s="48"/>
      <c r="I63" s="48"/>
      <c r="J63" s="48"/>
      <c r="K63" s="48"/>
      <c r="L63" s="48"/>
      <c r="M63" s="48"/>
      <c r="N63" s="48"/>
      <c r="O63" s="48"/>
      <c r="P63" s="48"/>
      <c r="Q63" s="48"/>
      <c r="R63" s="48"/>
      <c r="S63" s="48"/>
      <c r="T63" s="48"/>
      <c r="U63" s="48"/>
      <c r="V63" s="48"/>
      <c r="W63" s="48"/>
      <c r="X63" s="48"/>
      <c r="Y63" s="48"/>
      <c r="Z63" s="48"/>
      <c r="AA63" s="28"/>
      <c r="AB63" s="28"/>
      <c r="AC63" s="28"/>
      <c r="AD63" s="28"/>
      <c r="AE63" s="28"/>
      <c r="AF63" s="28"/>
    </row>
    <row r="64" spans="2:32" s="37" customFormat="1" ht="17.100000000000001" customHeight="1" x14ac:dyDescent="0.25">
      <c r="B64" s="28"/>
      <c r="C64" s="48"/>
      <c r="D64" s="48"/>
      <c r="E64" s="48"/>
      <c r="F64" s="48"/>
      <c r="G64" s="48"/>
      <c r="H64" s="48"/>
      <c r="I64" s="48"/>
      <c r="J64" s="48"/>
      <c r="K64" s="48"/>
      <c r="L64" s="48"/>
      <c r="M64" s="48"/>
      <c r="N64" s="48"/>
      <c r="O64" s="48"/>
      <c r="P64" s="48"/>
      <c r="Q64" s="48"/>
      <c r="R64" s="48"/>
      <c r="S64" s="48"/>
      <c r="T64" s="48"/>
      <c r="U64" s="48"/>
      <c r="V64" s="48"/>
      <c r="W64" s="48"/>
      <c r="X64" s="48"/>
      <c r="Y64" s="48"/>
      <c r="Z64" s="48"/>
      <c r="AA64" s="28"/>
      <c r="AB64" s="28"/>
      <c r="AC64" s="28"/>
      <c r="AD64" s="28"/>
      <c r="AE64" s="28"/>
      <c r="AF64" s="28"/>
    </row>
    <row r="65" spans="2:32" s="37" customFormat="1" ht="17.100000000000001" customHeight="1" x14ac:dyDescent="0.25">
      <c r="B65" s="28"/>
      <c r="C65" s="48"/>
      <c r="D65" s="48"/>
      <c r="E65" s="48"/>
      <c r="F65" s="48"/>
      <c r="G65" s="48"/>
      <c r="H65" s="48"/>
      <c r="I65" s="48"/>
      <c r="J65" s="48"/>
      <c r="K65" s="48"/>
      <c r="L65" s="48"/>
      <c r="M65" s="48"/>
      <c r="N65" s="48"/>
      <c r="O65" s="48"/>
      <c r="P65" s="48"/>
      <c r="Q65" s="48"/>
      <c r="R65" s="48"/>
      <c r="S65" s="48"/>
      <c r="T65" s="48"/>
      <c r="U65" s="48"/>
      <c r="V65" s="48"/>
      <c r="W65" s="48"/>
      <c r="X65" s="48"/>
      <c r="Y65" s="48"/>
      <c r="Z65" s="48"/>
      <c r="AA65" s="28"/>
      <c r="AB65" s="28"/>
      <c r="AC65" s="28"/>
      <c r="AD65" s="28"/>
      <c r="AE65" s="28"/>
      <c r="AF65" s="28"/>
    </row>
    <row r="66" spans="2:32" s="37" customFormat="1" ht="17.100000000000001" customHeight="1" x14ac:dyDescent="0.25">
      <c r="B66" s="28"/>
      <c r="C66" s="48"/>
      <c r="D66" s="48"/>
      <c r="E66" s="48"/>
      <c r="F66" s="48"/>
      <c r="G66" s="48"/>
      <c r="H66" s="48"/>
      <c r="I66" s="48"/>
      <c r="J66" s="48"/>
      <c r="K66" s="48"/>
      <c r="L66" s="48"/>
      <c r="M66" s="48"/>
      <c r="N66" s="48"/>
      <c r="O66" s="48"/>
      <c r="P66" s="48"/>
      <c r="Q66" s="48"/>
      <c r="R66" s="48"/>
      <c r="S66" s="48"/>
      <c r="T66" s="48"/>
      <c r="U66" s="48"/>
      <c r="V66" s="48"/>
      <c r="W66" s="48"/>
      <c r="X66" s="48"/>
      <c r="Y66" s="48"/>
      <c r="Z66" s="48"/>
      <c r="AA66" s="28"/>
      <c r="AB66" s="28"/>
      <c r="AC66" s="28"/>
      <c r="AD66" s="28"/>
      <c r="AE66" s="28"/>
      <c r="AF66" s="28"/>
    </row>
  </sheetData>
  <mergeCells count="21">
    <mergeCell ref="AA14:AA16"/>
    <mergeCell ref="AB14:AB16"/>
    <mergeCell ref="C15:D15"/>
    <mergeCell ref="E15:F15"/>
    <mergeCell ref="G15:H15"/>
    <mergeCell ref="I15:J15"/>
    <mergeCell ref="K15:L15"/>
    <mergeCell ref="Y15:Z15"/>
    <mergeCell ref="M15:N15"/>
    <mergeCell ref="O15:P15"/>
    <mergeCell ref="Q15:R15"/>
    <mergeCell ref="S15:T15"/>
    <mergeCell ref="U15:V15"/>
    <mergeCell ref="A8:B8"/>
    <mergeCell ref="H8:M8"/>
    <mergeCell ref="W15:X15"/>
    <mergeCell ref="A14:A16"/>
    <mergeCell ref="B14:B16"/>
    <mergeCell ref="C14:Z14"/>
    <mergeCell ref="C13:Z13"/>
    <mergeCell ref="E11:G11"/>
  </mergeCells>
  <conditionalFormatting sqref="C29:E29 G29 I29 K29 M29 O29 Q29 S29 U29 W29 Y29">
    <cfRule type="cellIs" dxfId="27" priority="25" operator="equal">
      <formula>"Yes"</formula>
    </cfRule>
  </conditionalFormatting>
  <conditionalFormatting sqref="X33">
    <cfRule type="cellIs" dxfId="26" priority="24" operator="equal">
      <formula>"No"</formula>
    </cfRule>
  </conditionalFormatting>
  <conditionalFormatting sqref="C29:E29 G29 I29 K29 M29 O29 Q29 S29 U29 W29 Y29">
    <cfRule type="cellIs" dxfId="25" priority="23" operator="equal">
      <formula>"No"</formula>
    </cfRule>
  </conditionalFormatting>
  <conditionalFormatting sqref="F29">
    <cfRule type="cellIs" dxfId="24" priority="22" operator="equal">
      <formula>"Yes"</formula>
    </cfRule>
  </conditionalFormatting>
  <conditionalFormatting sqref="F29">
    <cfRule type="cellIs" dxfId="23" priority="21" operator="equal">
      <formula>"No"</formula>
    </cfRule>
  </conditionalFormatting>
  <conditionalFormatting sqref="H29">
    <cfRule type="cellIs" dxfId="22" priority="20" operator="equal">
      <formula>"Yes"</formula>
    </cfRule>
  </conditionalFormatting>
  <conditionalFormatting sqref="H29">
    <cfRule type="cellIs" dxfId="21" priority="19" operator="equal">
      <formula>"No"</formula>
    </cfRule>
  </conditionalFormatting>
  <conditionalFormatting sqref="J29">
    <cfRule type="cellIs" dxfId="20" priority="18" operator="equal">
      <formula>"Yes"</formula>
    </cfRule>
  </conditionalFormatting>
  <conditionalFormatting sqref="J29">
    <cfRule type="cellIs" dxfId="19" priority="17" operator="equal">
      <formula>"No"</formula>
    </cfRule>
  </conditionalFormatting>
  <conditionalFormatting sqref="L29">
    <cfRule type="cellIs" dxfId="18" priority="16" operator="equal">
      <formula>"Yes"</formula>
    </cfRule>
  </conditionalFormatting>
  <conditionalFormatting sqref="L29">
    <cfRule type="cellIs" dxfId="17" priority="15" operator="equal">
      <formula>"No"</formula>
    </cfRule>
  </conditionalFormatting>
  <conditionalFormatting sqref="N29">
    <cfRule type="cellIs" dxfId="16" priority="14" operator="equal">
      <formula>"Yes"</formula>
    </cfRule>
  </conditionalFormatting>
  <conditionalFormatting sqref="N29">
    <cfRule type="cellIs" dxfId="15" priority="13" operator="equal">
      <formula>"No"</formula>
    </cfRule>
  </conditionalFormatting>
  <conditionalFormatting sqref="P29">
    <cfRule type="cellIs" dxfId="14" priority="12" operator="equal">
      <formula>"Yes"</formula>
    </cfRule>
  </conditionalFormatting>
  <conditionalFormatting sqref="P29">
    <cfRule type="cellIs" dxfId="13" priority="11" operator="equal">
      <formula>"No"</formula>
    </cfRule>
  </conditionalFormatting>
  <conditionalFormatting sqref="R29">
    <cfRule type="cellIs" dxfId="12" priority="10" operator="equal">
      <formula>"Yes"</formula>
    </cfRule>
  </conditionalFormatting>
  <conditionalFormatting sqref="R29">
    <cfRule type="cellIs" dxfId="11" priority="9" operator="equal">
      <formula>"No"</formula>
    </cfRule>
  </conditionalFormatting>
  <conditionalFormatting sqref="T29">
    <cfRule type="cellIs" dxfId="10" priority="8" operator="equal">
      <formula>"Yes"</formula>
    </cfRule>
  </conditionalFormatting>
  <conditionalFormatting sqref="T29">
    <cfRule type="cellIs" dxfId="9" priority="7" operator="equal">
      <formula>"No"</formula>
    </cfRule>
  </conditionalFormatting>
  <conditionalFormatting sqref="V29">
    <cfRule type="cellIs" dxfId="8" priority="6" operator="equal">
      <formula>"Yes"</formula>
    </cfRule>
  </conditionalFormatting>
  <conditionalFormatting sqref="V29">
    <cfRule type="cellIs" dxfId="7" priority="5" operator="equal">
      <formula>"No"</formula>
    </cfRule>
  </conditionalFormatting>
  <conditionalFormatting sqref="X29">
    <cfRule type="cellIs" dxfId="6" priority="4" operator="equal">
      <formula>"Yes"</formula>
    </cfRule>
  </conditionalFormatting>
  <conditionalFormatting sqref="X29">
    <cfRule type="cellIs" dxfId="5" priority="3" operator="equal">
      <formula>"No"</formula>
    </cfRule>
  </conditionalFormatting>
  <conditionalFormatting sqref="Z29">
    <cfRule type="cellIs" dxfId="4" priority="2" operator="equal">
      <formula>"Yes"</formula>
    </cfRule>
  </conditionalFormatting>
  <conditionalFormatting sqref="Z29">
    <cfRule type="cellIs" dxfId="3" priority="1" operator="equal">
      <formula>"No"</formula>
    </cfRule>
  </conditionalFormatting>
  <dataValidations count="5">
    <dataValidation allowBlank="1" showDropDown="1" showInputMessage="1" showErrorMessage="1" sqref="C11" xr:uid="{8E4275FB-E0FF-481B-9BD8-25F17582FC06}"/>
    <dataValidation type="list" allowBlank="1" showDropDown="1" showInputMessage="1" showErrorMessage="1" sqref="S12:U12 H11:I11 G10:I10" xr:uid="{312BE34A-CF24-46A7-AA31-A715342F5127}">
      <formula1>"A, B, C"</formula1>
    </dataValidation>
    <dataValidation type="whole" allowBlank="1" showInputMessage="1" showErrorMessage="1" sqref="F17:F26 X17:X26 J17:J26 L17:L26 N17:N26 P17:P26 R17:R26 Z17:Z26 T17:T26 H17:H26 V17:V26 A17:A26 C17:D26" xr:uid="{3DCF5090-5F76-41B9-975C-8E17CEEF60BE}">
      <formula1>1</formula1>
      <formula2>4</formula2>
    </dataValidation>
    <dataValidation type="list" allowBlank="1" showDropDown="1" showInputMessage="1" showErrorMessage="1" sqref="C12:O12" xr:uid="{54DCCF86-BFFE-4101-9D9B-E065E7DA2C23}">
      <formula1>"A, B, C, D"</formula1>
    </dataValidation>
    <dataValidation type="list" allowBlank="1" showInputMessage="1" showErrorMessage="1" sqref="P12:Q12" xr:uid="{49C5BA6F-AD66-41A2-87EB-5B7D2882EF1D}">
      <formula1>"Project, Programme, Portfolio"</formula1>
    </dataValidation>
  </dataValidations>
  <pageMargins left="0.7" right="0.7" top="0.75" bottom="0.75" header="0.3" footer="0.3"/>
  <pageSetup paperSize="9" orientation="portrait" verticalDpi="1200" r:id="rId1"/>
  <headerFooter>
    <oddFooter>&amp;L&amp;"Tahoma,Normal"&amp;9F-07-04-02.0.v4-ICB/ICR&amp;R&amp;"Tahoma,Normal"&amp;9&amp;A</oddFooter>
  </headerFooter>
  <ignoredErrors>
    <ignoredError sqref="D28:E28 F28:Y2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18D2-329E-4BDA-9ABD-FD1089869DE4}">
  <dimension ref="A2:T164"/>
  <sheetViews>
    <sheetView zoomScale="130" zoomScaleNormal="130" workbookViewId="0">
      <pane ySplit="7" topLeftCell="A8" activePane="bottomLeft" state="frozen"/>
      <selection pane="bottomLeft" activeCell="E3" sqref="E3"/>
    </sheetView>
  </sheetViews>
  <sheetFormatPr baseColWidth="10" defaultColWidth="10.85546875" defaultRowHeight="12.75" x14ac:dyDescent="0.25"/>
  <cols>
    <col min="1" max="1" width="3.85546875" style="99" customWidth="1"/>
    <col min="2" max="2" width="41.28515625" style="100" customWidth="1"/>
    <col min="3" max="3" width="11.7109375" style="100" customWidth="1"/>
    <col min="4" max="4" width="12.28515625" style="100" customWidth="1"/>
    <col min="5" max="5" width="12" style="100" customWidth="1"/>
    <col min="6" max="6" width="13.140625" style="100" customWidth="1"/>
    <col min="7" max="18" width="4.85546875" style="101" customWidth="1"/>
    <col min="19" max="19" width="40.85546875" style="100" customWidth="1"/>
    <col min="20" max="20" width="30.85546875" style="100" customWidth="1"/>
    <col min="21" max="16384" width="10.85546875" style="100"/>
  </cols>
  <sheetData>
    <row r="2" spans="1:20" s="88" customFormat="1" ht="20.100000000000001" customHeight="1" x14ac:dyDescent="0.25">
      <c r="A2" s="208" t="s">
        <v>123</v>
      </c>
      <c r="B2" s="208"/>
      <c r="D2" s="89" t="s">
        <v>110</v>
      </c>
      <c r="E2" s="90">
        <f>'02.Calificación del Candidato'!C8</f>
        <v>0</v>
      </c>
      <c r="F2" s="90"/>
      <c r="G2" s="90"/>
      <c r="H2" s="90"/>
      <c r="I2" s="90"/>
      <c r="J2" s="90"/>
      <c r="K2" s="91"/>
      <c r="L2" s="91"/>
      <c r="M2" s="91"/>
      <c r="P2" s="92"/>
      <c r="Q2" s="92"/>
      <c r="R2" s="93" t="s">
        <v>111</v>
      </c>
      <c r="S2" s="94">
        <f>'03.Calificación del Evaluador'!AA8</f>
        <v>0</v>
      </c>
    </row>
    <row r="3" spans="1:20" s="88" customFormat="1" ht="20.100000000000001" customHeight="1" x14ac:dyDescent="0.25">
      <c r="A3" s="209"/>
      <c r="B3" s="209"/>
      <c r="D3" s="89" t="s">
        <v>398</v>
      </c>
      <c r="E3" s="90">
        <f>'03.Calificación del Evaluador'!H9</f>
        <v>0</v>
      </c>
      <c r="F3" s="90"/>
      <c r="G3" s="90"/>
      <c r="H3" s="90"/>
      <c r="I3" s="90"/>
      <c r="J3" s="90"/>
      <c r="K3" s="95"/>
      <c r="L3" s="91"/>
      <c r="M3" s="91"/>
      <c r="P3" s="92"/>
      <c r="Q3" s="92"/>
      <c r="R3" s="93" t="s">
        <v>111</v>
      </c>
      <c r="S3" s="94">
        <f>'03.Calificación del Evaluador'!AA9</f>
        <v>0</v>
      </c>
    </row>
    <row r="4" spans="1:20" s="88" customFormat="1" ht="20.100000000000001" customHeight="1" x14ac:dyDescent="0.25">
      <c r="A4" s="96" t="s">
        <v>126</v>
      </c>
      <c r="C4" s="97"/>
      <c r="D4" s="157" t="s">
        <v>144</v>
      </c>
      <c r="E4" s="97">
        <f>'02.Calificación del Candidato'!C10</f>
        <v>0</v>
      </c>
      <c r="F4" s="97"/>
      <c r="G4" s="97"/>
      <c r="H4" s="97"/>
      <c r="I4" s="91"/>
      <c r="J4" s="98"/>
      <c r="K4" s="91"/>
      <c r="L4" s="91"/>
      <c r="M4" s="91"/>
      <c r="N4" s="91"/>
      <c r="O4" s="93"/>
      <c r="P4" s="95"/>
      <c r="Q4" s="91"/>
      <c r="R4" s="91"/>
    </row>
    <row r="5" spans="1:20" ht="15" customHeight="1" x14ac:dyDescent="0.25"/>
    <row r="6" spans="1:20" s="102" customFormat="1" ht="21.95" customHeight="1" x14ac:dyDescent="0.25">
      <c r="A6" s="204" t="s">
        <v>26</v>
      </c>
      <c r="B6" s="202" t="s">
        <v>145</v>
      </c>
      <c r="C6" s="206" t="s">
        <v>146</v>
      </c>
      <c r="D6" s="206"/>
      <c r="E6" s="206"/>
      <c r="F6" s="206"/>
      <c r="G6" s="207" t="s">
        <v>152</v>
      </c>
      <c r="H6" s="207"/>
      <c r="I6" s="207"/>
      <c r="J6" s="207"/>
      <c r="K6" s="207"/>
      <c r="L6" s="207"/>
      <c r="M6" s="207"/>
      <c r="N6" s="207"/>
      <c r="O6" s="207"/>
      <c r="P6" s="207"/>
      <c r="Q6" s="207"/>
      <c r="R6" s="207"/>
      <c r="S6" s="202" t="s">
        <v>151</v>
      </c>
      <c r="T6" s="202" t="s">
        <v>106</v>
      </c>
    </row>
    <row r="7" spans="1:20" s="102" customFormat="1" ht="30" customHeight="1" x14ac:dyDescent="0.25">
      <c r="A7" s="205"/>
      <c r="B7" s="203"/>
      <c r="C7" s="103" t="s">
        <v>147</v>
      </c>
      <c r="D7" s="103" t="s">
        <v>148</v>
      </c>
      <c r="E7" s="103" t="s">
        <v>149</v>
      </c>
      <c r="F7" s="103" t="s">
        <v>150</v>
      </c>
      <c r="G7" s="104" t="s">
        <v>27</v>
      </c>
      <c r="H7" s="104" t="s">
        <v>28</v>
      </c>
      <c r="I7" s="104" t="s">
        <v>29</v>
      </c>
      <c r="J7" s="104" t="s">
        <v>4</v>
      </c>
      <c r="K7" s="104" t="s">
        <v>30</v>
      </c>
      <c r="L7" s="104" t="s">
        <v>31</v>
      </c>
      <c r="M7" s="104" t="s">
        <v>32</v>
      </c>
      <c r="N7" s="104" t="s">
        <v>33</v>
      </c>
      <c r="O7" s="104" t="s">
        <v>34</v>
      </c>
      <c r="P7" s="104" t="s">
        <v>35</v>
      </c>
      <c r="Q7" s="104" t="s">
        <v>36</v>
      </c>
      <c r="R7" s="104" t="s">
        <v>37</v>
      </c>
      <c r="S7" s="203"/>
      <c r="T7" s="203"/>
    </row>
    <row r="8" spans="1:20" ht="39.950000000000003" customHeight="1" x14ac:dyDescent="0.25">
      <c r="A8" s="105">
        <v>1</v>
      </c>
      <c r="B8" s="201" t="str">
        <f>'02.Calificación del Candidato'!B15</f>
        <v>Objetivos y evaluación de resultados (resultados-relacionados con la complejidad): este indicador cubre la complejidad originada de metas, objetivos, requisitos y expectativas, vagas, exactas y mutuamente conflictivas</v>
      </c>
      <c r="C8" s="201"/>
      <c r="D8" s="201"/>
      <c r="E8" s="201"/>
      <c r="F8" s="201"/>
      <c r="S8" s="106"/>
    </row>
    <row r="9" spans="1:20" ht="30" customHeight="1" x14ac:dyDescent="0.25">
      <c r="A9" s="107"/>
      <c r="B9" s="108" t="s">
        <v>159</v>
      </c>
      <c r="C9" s="109" t="s">
        <v>153</v>
      </c>
      <c r="D9" s="109" t="s">
        <v>160</v>
      </c>
      <c r="E9" s="109" t="s">
        <v>161</v>
      </c>
      <c r="F9" s="109" t="s">
        <v>162</v>
      </c>
      <c r="G9" s="87">
        <v>1</v>
      </c>
      <c r="H9" s="87"/>
      <c r="I9" s="87"/>
      <c r="J9" s="87"/>
      <c r="K9" s="87"/>
      <c r="L9" s="87"/>
      <c r="M9" s="87"/>
      <c r="N9" s="87"/>
      <c r="O9" s="87"/>
      <c r="P9" s="87"/>
      <c r="Q9" s="87"/>
      <c r="R9" s="87"/>
      <c r="S9" s="110"/>
      <c r="T9" s="111"/>
    </row>
    <row r="10" spans="1:20" ht="37.5" customHeight="1" x14ac:dyDescent="0.25">
      <c r="A10" s="107"/>
      <c r="B10" s="108" t="s">
        <v>163</v>
      </c>
      <c r="C10" s="112" t="s">
        <v>164</v>
      </c>
      <c r="D10" s="109" t="s">
        <v>165</v>
      </c>
      <c r="E10" s="109" t="s">
        <v>166</v>
      </c>
      <c r="F10" s="109" t="s">
        <v>167</v>
      </c>
      <c r="G10" s="87"/>
      <c r="H10" s="87"/>
      <c r="I10" s="87"/>
      <c r="J10" s="87"/>
      <c r="K10" s="87"/>
      <c r="L10" s="87"/>
      <c r="M10" s="87"/>
      <c r="N10" s="87"/>
      <c r="O10" s="87"/>
      <c r="P10" s="87"/>
      <c r="Q10" s="87"/>
      <c r="R10" s="87"/>
      <c r="S10" s="110"/>
      <c r="T10" s="111"/>
    </row>
    <row r="11" spans="1:20" ht="30" customHeight="1" x14ac:dyDescent="0.25">
      <c r="A11" s="107"/>
      <c r="B11" s="108" t="s">
        <v>168</v>
      </c>
      <c r="C11" s="109" t="s">
        <v>169</v>
      </c>
      <c r="D11" s="109" t="s">
        <v>170</v>
      </c>
      <c r="E11" s="109" t="s">
        <v>171</v>
      </c>
      <c r="F11" s="109" t="s">
        <v>172</v>
      </c>
      <c r="G11" s="87"/>
      <c r="H11" s="87"/>
      <c r="I11" s="87"/>
      <c r="J11" s="87"/>
      <c r="K11" s="87"/>
      <c r="L11" s="87"/>
      <c r="M11" s="87"/>
      <c r="N11" s="87"/>
      <c r="O11" s="87"/>
      <c r="P11" s="87"/>
      <c r="Q11" s="87"/>
      <c r="R11" s="87"/>
      <c r="S11" s="110"/>
      <c r="T11" s="111"/>
    </row>
    <row r="12" spans="1:20" ht="36" customHeight="1" x14ac:dyDescent="0.25">
      <c r="A12" s="107"/>
      <c r="B12" s="108" t="s">
        <v>173</v>
      </c>
      <c r="C12" s="109" t="s">
        <v>181</v>
      </c>
      <c r="D12" s="109" t="s">
        <v>182</v>
      </c>
      <c r="E12" s="109" t="s">
        <v>183</v>
      </c>
      <c r="F12" s="109" t="s">
        <v>184</v>
      </c>
      <c r="G12" s="87"/>
      <c r="H12" s="87"/>
      <c r="I12" s="87"/>
      <c r="J12" s="87"/>
      <c r="K12" s="87"/>
      <c r="L12" s="87"/>
      <c r="M12" s="87"/>
      <c r="N12" s="87"/>
      <c r="O12" s="87"/>
      <c r="P12" s="87"/>
      <c r="Q12" s="87"/>
      <c r="R12" s="87"/>
      <c r="S12" s="110"/>
      <c r="T12" s="111"/>
    </row>
    <row r="13" spans="1:20" ht="30" customHeight="1" x14ac:dyDescent="0.25">
      <c r="A13" s="107"/>
      <c r="B13" s="108" t="s">
        <v>175</v>
      </c>
      <c r="C13" s="109" t="s">
        <v>153</v>
      </c>
      <c r="D13" s="109" t="s">
        <v>160</v>
      </c>
      <c r="E13" s="109" t="s">
        <v>161</v>
      </c>
      <c r="F13" s="109" t="s">
        <v>162</v>
      </c>
      <c r="G13" s="87"/>
      <c r="H13" s="87"/>
      <c r="I13" s="87"/>
      <c r="J13" s="87"/>
      <c r="K13" s="87"/>
      <c r="L13" s="87"/>
      <c r="M13" s="87"/>
      <c r="N13" s="87"/>
      <c r="O13" s="87"/>
      <c r="P13" s="87"/>
      <c r="Q13" s="87"/>
      <c r="R13" s="87"/>
      <c r="S13" s="110"/>
      <c r="T13" s="111"/>
    </row>
    <row r="14" spans="1:20" ht="36" customHeight="1" x14ac:dyDescent="0.25">
      <c r="A14" s="107"/>
      <c r="B14" s="108" t="s">
        <v>174</v>
      </c>
      <c r="C14" s="109" t="s">
        <v>181</v>
      </c>
      <c r="D14" s="109" t="s">
        <v>182</v>
      </c>
      <c r="E14" s="109" t="s">
        <v>183</v>
      </c>
      <c r="F14" s="109" t="s">
        <v>184</v>
      </c>
      <c r="G14" s="87"/>
      <c r="H14" s="87"/>
      <c r="I14" s="87"/>
      <c r="J14" s="87"/>
      <c r="K14" s="87"/>
      <c r="L14" s="87"/>
      <c r="M14" s="87"/>
      <c r="N14" s="87"/>
      <c r="O14" s="87"/>
      <c r="P14" s="87"/>
      <c r="Q14" s="87"/>
      <c r="R14" s="87"/>
      <c r="S14" s="110"/>
      <c r="T14" s="111"/>
    </row>
    <row r="15" spans="1:20" ht="30" customHeight="1" x14ac:dyDescent="0.25">
      <c r="A15" s="107"/>
      <c r="B15" s="108" t="s">
        <v>176</v>
      </c>
      <c r="C15" s="109" t="s">
        <v>153</v>
      </c>
      <c r="D15" s="109" t="s">
        <v>160</v>
      </c>
      <c r="E15" s="109" t="s">
        <v>161</v>
      </c>
      <c r="F15" s="109" t="s">
        <v>162</v>
      </c>
      <c r="G15" s="87"/>
      <c r="H15" s="87"/>
      <c r="I15" s="87"/>
      <c r="J15" s="87"/>
      <c r="K15" s="87"/>
      <c r="L15" s="87"/>
      <c r="M15" s="87"/>
      <c r="N15" s="87"/>
      <c r="O15" s="87"/>
      <c r="P15" s="87"/>
      <c r="Q15" s="87"/>
      <c r="R15" s="87"/>
      <c r="S15" s="110"/>
      <c r="T15" s="111"/>
    </row>
    <row r="16" spans="1:20" ht="30" customHeight="1" x14ac:dyDescent="0.25">
      <c r="A16" s="107"/>
      <c r="B16" s="108" t="s">
        <v>177</v>
      </c>
      <c r="C16" s="109" t="s">
        <v>185</v>
      </c>
      <c r="D16" s="109" t="s">
        <v>186</v>
      </c>
      <c r="E16" s="109" t="s">
        <v>187</v>
      </c>
      <c r="F16" s="109" t="s">
        <v>188</v>
      </c>
      <c r="G16" s="87"/>
      <c r="H16" s="87"/>
      <c r="I16" s="87"/>
      <c r="J16" s="87"/>
      <c r="K16" s="87"/>
      <c r="L16" s="87"/>
      <c r="M16" s="87"/>
      <c r="N16" s="87"/>
      <c r="O16" s="87"/>
      <c r="P16" s="87"/>
      <c r="Q16" s="87"/>
      <c r="R16" s="87"/>
      <c r="S16" s="110"/>
      <c r="T16" s="111"/>
    </row>
    <row r="17" spans="1:20" ht="39" customHeight="1" x14ac:dyDescent="0.25">
      <c r="A17" s="107"/>
      <c r="B17" s="108" t="s">
        <v>178</v>
      </c>
      <c r="C17" s="109" t="s">
        <v>189</v>
      </c>
      <c r="D17" s="109" t="s">
        <v>190</v>
      </c>
      <c r="E17" s="109" t="s">
        <v>341</v>
      </c>
      <c r="F17" s="109" t="s">
        <v>191</v>
      </c>
      <c r="G17" s="87"/>
      <c r="H17" s="87"/>
      <c r="I17" s="87"/>
      <c r="J17" s="87"/>
      <c r="K17" s="87"/>
      <c r="L17" s="87"/>
      <c r="M17" s="87"/>
      <c r="N17" s="87"/>
      <c r="O17" s="87"/>
      <c r="P17" s="87"/>
      <c r="Q17" s="87"/>
      <c r="R17" s="87"/>
      <c r="S17" s="110"/>
      <c r="T17" s="111"/>
    </row>
    <row r="18" spans="1:20" ht="44.25" customHeight="1" x14ac:dyDescent="0.25">
      <c r="A18" s="107"/>
      <c r="B18" s="108" t="s">
        <v>179</v>
      </c>
      <c r="C18" s="112" t="s">
        <v>192</v>
      </c>
      <c r="D18" s="112" t="s">
        <v>193</v>
      </c>
      <c r="E18" s="112" t="s">
        <v>194</v>
      </c>
      <c r="F18" s="112" t="s">
        <v>195</v>
      </c>
      <c r="G18" s="87"/>
      <c r="H18" s="87"/>
      <c r="I18" s="87"/>
      <c r="J18" s="87"/>
      <c r="K18" s="87"/>
      <c r="L18" s="87"/>
      <c r="M18" s="87"/>
      <c r="N18" s="87"/>
      <c r="O18" s="87"/>
      <c r="P18" s="87"/>
      <c r="Q18" s="87"/>
      <c r="R18" s="87"/>
      <c r="S18" s="110"/>
      <c r="T18" s="111"/>
    </row>
    <row r="19" spans="1:20" ht="30" customHeight="1" x14ac:dyDescent="0.25">
      <c r="A19" s="107"/>
      <c r="B19" s="108" t="s">
        <v>180</v>
      </c>
      <c r="C19" s="109" t="s">
        <v>40</v>
      </c>
      <c r="D19" s="109" t="s">
        <v>196</v>
      </c>
      <c r="E19" s="109" t="s">
        <v>197</v>
      </c>
      <c r="F19" s="112" t="s">
        <v>198</v>
      </c>
      <c r="G19" s="87"/>
      <c r="H19" s="87"/>
      <c r="I19" s="87"/>
      <c r="J19" s="87"/>
      <c r="K19" s="87"/>
      <c r="L19" s="87"/>
      <c r="M19" s="87"/>
      <c r="N19" s="87"/>
      <c r="O19" s="87"/>
      <c r="P19" s="87"/>
      <c r="Q19" s="87"/>
      <c r="R19" s="87"/>
      <c r="S19" s="110"/>
      <c r="T19" s="111"/>
    </row>
    <row r="20" spans="1:20" s="113" customFormat="1" ht="24" customHeight="1" x14ac:dyDescent="0.25">
      <c r="F20" s="113" t="s">
        <v>263</v>
      </c>
      <c r="G20" s="114">
        <f>IF(SUM(G9:G19)=0,"",ROUND(AVERAGE(G9:G19),0))</f>
        <v>1</v>
      </c>
      <c r="H20" s="114" t="str">
        <f t="shared" ref="H20:R20" si="0">IF(SUM(H9:H19)=0,"",ROUND(AVERAGE(H9:H19),0))</f>
        <v/>
      </c>
      <c r="I20" s="114" t="str">
        <f t="shared" si="0"/>
        <v/>
      </c>
      <c r="J20" s="114" t="str">
        <f t="shared" si="0"/>
        <v/>
      </c>
      <c r="K20" s="114" t="str">
        <f t="shared" si="0"/>
        <v/>
      </c>
      <c r="L20" s="114" t="str">
        <f t="shared" si="0"/>
        <v/>
      </c>
      <c r="M20" s="114" t="str">
        <f t="shared" si="0"/>
        <v/>
      </c>
      <c r="N20" s="114" t="str">
        <f t="shared" si="0"/>
        <v/>
      </c>
      <c r="O20" s="114" t="str">
        <f t="shared" si="0"/>
        <v/>
      </c>
      <c r="P20" s="114" t="str">
        <f t="shared" si="0"/>
        <v/>
      </c>
      <c r="Q20" s="114" t="str">
        <f t="shared" si="0"/>
        <v/>
      </c>
      <c r="R20" s="114" t="str">
        <f t="shared" si="0"/>
        <v/>
      </c>
    </row>
    <row r="21" spans="1:20" ht="24" customHeight="1" x14ac:dyDescent="0.25">
      <c r="B21" s="115"/>
      <c r="C21" s="116"/>
      <c r="D21" s="116"/>
      <c r="E21" s="116"/>
      <c r="F21" s="113" t="s">
        <v>199</v>
      </c>
      <c r="G21" s="87"/>
      <c r="H21" s="87"/>
      <c r="I21" s="87"/>
      <c r="J21" s="87"/>
      <c r="K21" s="87"/>
      <c r="L21" s="87"/>
      <c r="M21" s="87"/>
      <c r="N21" s="87"/>
      <c r="O21" s="87"/>
      <c r="P21" s="87"/>
      <c r="Q21" s="87"/>
      <c r="R21" s="87"/>
    </row>
    <row r="22" spans="1:20" x14ac:dyDescent="0.25">
      <c r="B22" s="115"/>
      <c r="C22" s="117"/>
      <c r="D22" s="117"/>
      <c r="E22" s="117"/>
      <c r="F22" s="117"/>
    </row>
    <row r="23" spans="1:20" ht="57" customHeight="1" x14ac:dyDescent="0.25">
      <c r="A23" s="105">
        <v>2</v>
      </c>
      <c r="B23" s="201" t="str">
        <f>'02.Calificación del Candidato'!B16</f>
        <v>Procesos, métodos, herramientas y técnicas (complejidad relacionada con procesos): este indicador cubre la complejidad relacionada con el número de tareas, suposiciones y restricciones y su interdependencia; los procesos y los requisitos de calidad de los procesos; el equipo y la estructura de comunicación y la disponiblidad de métodos de apoyo, herramientas y técnicas</v>
      </c>
      <c r="C23" s="201"/>
      <c r="D23" s="201"/>
      <c r="E23" s="201"/>
      <c r="F23" s="201"/>
    </row>
    <row r="24" spans="1:20" ht="30" customHeight="1" x14ac:dyDescent="0.25">
      <c r="A24" s="107"/>
      <c r="B24" s="108" t="s">
        <v>200</v>
      </c>
      <c r="C24" s="118" t="s">
        <v>41</v>
      </c>
      <c r="D24" s="118" t="s">
        <v>42</v>
      </c>
      <c r="E24" s="118" t="s">
        <v>43</v>
      </c>
      <c r="F24" s="118">
        <v>0.75</v>
      </c>
      <c r="G24" s="87">
        <v>2</v>
      </c>
      <c r="H24" s="87"/>
      <c r="I24" s="87"/>
      <c r="J24" s="87"/>
      <c r="K24" s="87"/>
      <c r="L24" s="87"/>
      <c r="M24" s="87"/>
      <c r="N24" s="87"/>
      <c r="O24" s="87"/>
      <c r="P24" s="87"/>
      <c r="Q24" s="87"/>
      <c r="R24" s="87"/>
      <c r="S24" s="110"/>
    </row>
    <row r="25" spans="1:20" ht="30" customHeight="1" x14ac:dyDescent="0.25">
      <c r="A25" s="107"/>
      <c r="B25" s="108" t="s">
        <v>201</v>
      </c>
      <c r="C25" s="118" t="s">
        <v>249</v>
      </c>
      <c r="D25" s="118" t="s">
        <v>250</v>
      </c>
      <c r="E25" s="118" t="s">
        <v>251</v>
      </c>
      <c r="F25" s="118" t="s">
        <v>252</v>
      </c>
      <c r="G25" s="87"/>
      <c r="H25" s="87"/>
      <c r="I25" s="87"/>
      <c r="J25" s="87"/>
      <c r="K25" s="87"/>
      <c r="L25" s="87"/>
      <c r="M25" s="87"/>
      <c r="N25" s="87"/>
      <c r="O25" s="87"/>
      <c r="P25" s="87"/>
      <c r="Q25" s="87"/>
      <c r="R25" s="87"/>
      <c r="S25" s="110"/>
    </row>
    <row r="26" spans="1:20" ht="30" customHeight="1" x14ac:dyDescent="0.25">
      <c r="A26" s="107"/>
      <c r="B26" s="108" t="s">
        <v>202</v>
      </c>
      <c r="C26" s="118" t="s">
        <v>253</v>
      </c>
      <c r="D26" s="118" t="s">
        <v>254</v>
      </c>
      <c r="E26" s="112" t="s">
        <v>255</v>
      </c>
      <c r="F26" s="118" t="s">
        <v>256</v>
      </c>
      <c r="G26" s="87"/>
      <c r="H26" s="87"/>
      <c r="I26" s="87"/>
      <c r="J26" s="87"/>
      <c r="K26" s="87"/>
      <c r="L26" s="87"/>
      <c r="M26" s="87"/>
      <c r="N26" s="87"/>
      <c r="O26" s="87"/>
      <c r="P26" s="87"/>
      <c r="Q26" s="87"/>
      <c r="R26" s="87"/>
      <c r="S26" s="110"/>
    </row>
    <row r="27" spans="1:20" s="113" customFormat="1" ht="24" customHeight="1" x14ac:dyDescent="0.25">
      <c r="F27" s="113" t="s">
        <v>263</v>
      </c>
      <c r="G27" s="114">
        <f>IF(SUM(G24:G26)=0,"",AVERAGE(G24:G26))</f>
        <v>2</v>
      </c>
      <c r="H27" s="114" t="str">
        <f t="shared" ref="H27:R27" si="1">IF(SUM(H24:H26)=0,"",AVERAGE(H24:H26))</f>
        <v/>
      </c>
      <c r="I27" s="114" t="str">
        <f t="shared" si="1"/>
        <v/>
      </c>
      <c r="J27" s="114" t="str">
        <f t="shared" si="1"/>
        <v/>
      </c>
      <c r="K27" s="114" t="str">
        <f t="shared" si="1"/>
        <v/>
      </c>
      <c r="L27" s="114" t="str">
        <f t="shared" si="1"/>
        <v/>
      </c>
      <c r="M27" s="114" t="str">
        <f t="shared" si="1"/>
        <v/>
      </c>
      <c r="N27" s="114" t="str">
        <f t="shared" si="1"/>
        <v/>
      </c>
      <c r="O27" s="114" t="str">
        <f t="shared" si="1"/>
        <v/>
      </c>
      <c r="P27" s="114" t="str">
        <f t="shared" si="1"/>
        <v/>
      </c>
      <c r="Q27" s="114" t="str">
        <f t="shared" si="1"/>
        <v/>
      </c>
      <c r="R27" s="114" t="str">
        <f t="shared" si="1"/>
        <v/>
      </c>
    </row>
    <row r="28" spans="1:20" ht="24" customHeight="1" x14ac:dyDescent="0.25">
      <c r="B28" s="115"/>
      <c r="C28" s="116"/>
      <c r="D28" s="116"/>
      <c r="E28" s="116"/>
      <c r="F28" s="113" t="s">
        <v>199</v>
      </c>
      <c r="G28" s="87"/>
      <c r="H28" s="87"/>
      <c r="I28" s="87"/>
      <c r="J28" s="87"/>
      <c r="K28" s="87"/>
      <c r="L28" s="87"/>
      <c r="M28" s="87"/>
      <c r="N28" s="87"/>
      <c r="O28" s="87"/>
      <c r="P28" s="87"/>
      <c r="Q28" s="87"/>
      <c r="R28" s="87"/>
    </row>
    <row r="29" spans="1:20" x14ac:dyDescent="0.25">
      <c r="B29" s="115"/>
      <c r="C29" s="117"/>
      <c r="D29" s="117"/>
      <c r="E29" s="117"/>
      <c r="F29" s="117"/>
    </row>
    <row r="30" spans="1:20" ht="68.25" customHeight="1" x14ac:dyDescent="0.25">
      <c r="A30" s="105">
        <v>3</v>
      </c>
      <c r="B30" s="201" t="str">
        <f>'02.Calificación del Candidato'!B17</f>
        <v>Recursos incluyendo las finanzas (complejidad relacionada con ingresos): este indicador cubre las complejidades relacionadas con adquirir los presupuestos necesarios de fondos (posiblemente provenientes de varias fuentes); la diversidad o falta de disponibilidad de los recursos (tanto humanos como de otra índole); y los procesos y actividades necesarias para gestionar los aspectos y recursos financieros, incluyendo su obtención</v>
      </c>
      <c r="C30" s="201"/>
      <c r="D30" s="201"/>
      <c r="E30" s="201"/>
      <c r="F30" s="201"/>
    </row>
    <row r="31" spans="1:20" ht="30" customHeight="1" x14ac:dyDescent="0.25">
      <c r="A31" s="107"/>
      <c r="B31" s="119" t="s">
        <v>203</v>
      </c>
      <c r="C31" s="118" t="s">
        <v>254</v>
      </c>
      <c r="D31" s="118" t="s">
        <v>257</v>
      </c>
      <c r="E31" s="112" t="s">
        <v>255</v>
      </c>
      <c r="F31" s="118" t="s">
        <v>256</v>
      </c>
      <c r="G31" s="87">
        <v>3</v>
      </c>
      <c r="H31" s="87"/>
      <c r="I31" s="87"/>
      <c r="J31" s="87"/>
      <c r="K31" s="87"/>
      <c r="L31" s="87"/>
      <c r="M31" s="87"/>
      <c r="N31" s="87"/>
      <c r="O31" s="87"/>
      <c r="P31" s="87"/>
      <c r="Q31" s="87"/>
      <c r="R31" s="87"/>
      <c r="S31" s="110"/>
    </row>
    <row r="32" spans="1:20" ht="30" customHeight="1" x14ac:dyDescent="0.25">
      <c r="A32" s="107"/>
      <c r="B32" s="119" t="s">
        <v>204</v>
      </c>
      <c r="C32" s="118" t="s">
        <v>254</v>
      </c>
      <c r="D32" s="118" t="s">
        <v>257</v>
      </c>
      <c r="E32" s="112" t="s">
        <v>255</v>
      </c>
      <c r="F32" s="118" t="s">
        <v>256</v>
      </c>
      <c r="G32" s="87"/>
      <c r="H32" s="87"/>
      <c r="I32" s="87"/>
      <c r="J32" s="87"/>
      <c r="K32" s="87"/>
      <c r="L32" s="87"/>
      <c r="M32" s="87"/>
      <c r="N32" s="87"/>
      <c r="O32" s="87"/>
      <c r="P32" s="87"/>
      <c r="Q32" s="87"/>
      <c r="R32" s="87"/>
      <c r="S32" s="110"/>
    </row>
    <row r="33" spans="1:19" ht="30" customHeight="1" x14ac:dyDescent="0.25">
      <c r="A33" s="107"/>
      <c r="B33" s="119" t="s">
        <v>205</v>
      </c>
      <c r="C33" s="118" t="s">
        <v>254</v>
      </c>
      <c r="D33" s="118" t="s">
        <v>257</v>
      </c>
      <c r="E33" s="112" t="s">
        <v>255</v>
      </c>
      <c r="F33" s="118" t="s">
        <v>256</v>
      </c>
      <c r="G33" s="87"/>
      <c r="H33" s="87"/>
      <c r="I33" s="87"/>
      <c r="J33" s="87"/>
      <c r="K33" s="87"/>
      <c r="L33" s="87"/>
      <c r="M33" s="87"/>
      <c r="N33" s="87"/>
      <c r="O33" s="87"/>
      <c r="P33" s="87"/>
      <c r="Q33" s="87"/>
      <c r="R33" s="87"/>
      <c r="S33" s="110"/>
    </row>
    <row r="34" spans="1:19" ht="30" customHeight="1" x14ac:dyDescent="0.25">
      <c r="A34" s="107"/>
      <c r="B34" s="108" t="s">
        <v>206</v>
      </c>
      <c r="C34" s="118">
        <v>1</v>
      </c>
      <c r="D34" s="118" t="s">
        <v>44</v>
      </c>
      <c r="E34" s="118" t="s">
        <v>45</v>
      </c>
      <c r="F34" s="118" t="s">
        <v>46</v>
      </c>
      <c r="G34" s="87"/>
      <c r="H34" s="87"/>
      <c r="I34" s="87"/>
      <c r="J34" s="87"/>
      <c r="K34" s="87"/>
      <c r="L34" s="87"/>
      <c r="M34" s="87"/>
      <c r="N34" s="87"/>
      <c r="O34" s="87"/>
      <c r="P34" s="87"/>
      <c r="Q34" s="87"/>
      <c r="R34" s="87"/>
      <c r="S34" s="110"/>
    </row>
    <row r="35" spans="1:19" ht="30" customHeight="1" x14ac:dyDescent="0.25">
      <c r="A35" s="107"/>
      <c r="B35" s="108" t="s">
        <v>207</v>
      </c>
      <c r="C35" s="118" t="s">
        <v>47</v>
      </c>
      <c r="D35" s="118" t="s">
        <v>48</v>
      </c>
      <c r="E35" s="118" t="s">
        <v>49</v>
      </c>
      <c r="F35" s="118" t="s">
        <v>50</v>
      </c>
      <c r="G35" s="87"/>
      <c r="H35" s="87"/>
      <c r="I35" s="87"/>
      <c r="J35" s="87"/>
      <c r="K35" s="87"/>
      <c r="L35" s="87"/>
      <c r="M35" s="87"/>
      <c r="N35" s="87"/>
      <c r="O35" s="87"/>
      <c r="P35" s="87"/>
      <c r="Q35" s="87"/>
      <c r="R35" s="87"/>
      <c r="S35" s="110"/>
    </row>
    <row r="36" spans="1:19" ht="30" customHeight="1" x14ac:dyDescent="0.25">
      <c r="A36" s="107"/>
      <c r="B36" s="108" t="s">
        <v>208</v>
      </c>
      <c r="C36" s="118" t="s">
        <v>258</v>
      </c>
      <c r="D36" s="118" t="s">
        <v>51</v>
      </c>
      <c r="E36" s="118" t="s">
        <v>52</v>
      </c>
      <c r="F36" s="118" t="s">
        <v>259</v>
      </c>
      <c r="G36" s="87"/>
      <c r="H36" s="87"/>
      <c r="I36" s="87"/>
      <c r="J36" s="87"/>
      <c r="K36" s="87"/>
      <c r="L36" s="87"/>
      <c r="M36" s="87"/>
      <c r="N36" s="87"/>
      <c r="O36" s="87"/>
      <c r="P36" s="87"/>
      <c r="Q36" s="87"/>
      <c r="R36" s="87"/>
      <c r="S36" s="110"/>
    </row>
    <row r="37" spans="1:19" ht="30" customHeight="1" x14ac:dyDescent="0.25">
      <c r="A37" s="107"/>
      <c r="B37" s="108" t="s">
        <v>209</v>
      </c>
      <c r="C37" s="118">
        <v>0.9</v>
      </c>
      <c r="D37" s="118" t="s">
        <v>52</v>
      </c>
      <c r="E37" s="118" t="s">
        <v>51</v>
      </c>
      <c r="F37" s="118" t="s">
        <v>260</v>
      </c>
      <c r="G37" s="87"/>
      <c r="H37" s="87"/>
      <c r="I37" s="87"/>
      <c r="J37" s="87"/>
      <c r="K37" s="87"/>
      <c r="L37" s="87"/>
      <c r="M37" s="87"/>
      <c r="N37" s="87"/>
      <c r="O37" s="87"/>
      <c r="P37" s="87"/>
      <c r="Q37" s="87"/>
      <c r="R37" s="87"/>
      <c r="S37" s="110"/>
    </row>
    <row r="38" spans="1:19" ht="30" customHeight="1" x14ac:dyDescent="0.25">
      <c r="A38" s="107"/>
      <c r="B38" s="108" t="s">
        <v>210</v>
      </c>
      <c r="C38" s="109" t="s">
        <v>188</v>
      </c>
      <c r="D38" s="109" t="s">
        <v>187</v>
      </c>
      <c r="E38" s="109" t="s">
        <v>186</v>
      </c>
      <c r="F38" s="109" t="s">
        <v>185</v>
      </c>
      <c r="G38" s="87"/>
      <c r="H38" s="87"/>
      <c r="I38" s="87"/>
      <c r="J38" s="87"/>
      <c r="K38" s="87"/>
      <c r="L38" s="87"/>
      <c r="M38" s="87"/>
      <c r="N38" s="87"/>
      <c r="O38" s="87"/>
      <c r="P38" s="87"/>
      <c r="Q38" s="87"/>
      <c r="R38" s="87"/>
      <c r="S38" s="110"/>
    </row>
    <row r="39" spans="1:19" ht="30" customHeight="1" x14ac:dyDescent="0.25">
      <c r="A39" s="107"/>
      <c r="B39" s="108" t="s">
        <v>211</v>
      </c>
      <c r="C39" s="118" t="s">
        <v>53</v>
      </c>
      <c r="D39" s="118" t="s">
        <v>295</v>
      </c>
      <c r="E39" s="118" t="s">
        <v>261</v>
      </c>
      <c r="F39" s="118" t="s">
        <v>262</v>
      </c>
      <c r="G39" s="87"/>
      <c r="H39" s="87"/>
      <c r="I39" s="87"/>
      <c r="J39" s="87"/>
      <c r="K39" s="87"/>
      <c r="L39" s="87"/>
      <c r="M39" s="87"/>
      <c r="N39" s="87"/>
      <c r="O39" s="87"/>
      <c r="P39" s="87"/>
      <c r="Q39" s="87"/>
      <c r="R39" s="87"/>
      <c r="S39" s="110"/>
    </row>
    <row r="40" spans="1:19" s="113" customFormat="1" ht="24" customHeight="1" x14ac:dyDescent="0.25">
      <c r="F40" s="113" t="s">
        <v>263</v>
      </c>
      <c r="G40" s="114">
        <f>IF(SUM(G31:G39)=0,"",AVERAGE(G31:G39))</f>
        <v>3</v>
      </c>
      <c r="H40" s="114" t="str">
        <f t="shared" ref="H40:R40" si="2">IF(SUM(H31:H39)=0,"",AVERAGE(H31:H39))</f>
        <v/>
      </c>
      <c r="I40" s="114" t="str">
        <f t="shared" si="2"/>
        <v/>
      </c>
      <c r="J40" s="114" t="str">
        <f t="shared" si="2"/>
        <v/>
      </c>
      <c r="K40" s="114" t="str">
        <f t="shared" si="2"/>
        <v/>
      </c>
      <c r="L40" s="114" t="str">
        <f t="shared" si="2"/>
        <v/>
      </c>
      <c r="M40" s="114" t="str">
        <f t="shared" si="2"/>
        <v/>
      </c>
      <c r="N40" s="114" t="str">
        <f t="shared" si="2"/>
        <v/>
      </c>
      <c r="O40" s="114" t="str">
        <f t="shared" si="2"/>
        <v/>
      </c>
      <c r="P40" s="114" t="str">
        <f t="shared" si="2"/>
        <v/>
      </c>
      <c r="Q40" s="114" t="str">
        <f t="shared" si="2"/>
        <v/>
      </c>
      <c r="R40" s="114" t="str">
        <f t="shared" si="2"/>
        <v/>
      </c>
    </row>
    <row r="41" spans="1:19" ht="24" customHeight="1" x14ac:dyDescent="0.25">
      <c r="B41" s="115"/>
      <c r="C41" s="116"/>
      <c r="D41" s="116"/>
      <c r="E41" s="116"/>
      <c r="F41" s="113" t="s">
        <v>199</v>
      </c>
      <c r="G41" s="87"/>
      <c r="H41" s="87"/>
      <c r="I41" s="87"/>
      <c r="J41" s="87"/>
      <c r="K41" s="87"/>
      <c r="L41" s="87"/>
      <c r="M41" s="87"/>
      <c r="N41" s="87"/>
      <c r="O41" s="87"/>
      <c r="P41" s="87"/>
      <c r="Q41" s="87"/>
      <c r="R41" s="87"/>
    </row>
    <row r="42" spans="1:19" x14ac:dyDescent="0.25">
      <c r="B42" s="115"/>
      <c r="C42" s="117"/>
      <c r="D42" s="117"/>
      <c r="E42" s="117"/>
      <c r="F42" s="117"/>
    </row>
    <row r="43" spans="1:19" ht="37.5" customHeight="1" x14ac:dyDescent="0.25">
      <c r="A43" s="105">
        <v>4</v>
      </c>
      <c r="B43" s="201" t="str">
        <f>'02.Calificación del Candidato'!B18</f>
        <v>Riesgo y oportunidades (complejidad relacionada con el riesgo): este indicador cubre la complejidad relacionada con el(los) perfil(es) de los niveles de riesgo e incertidumbre del proyecto, programa o cartera e iniciativas dependientes</v>
      </c>
      <c r="C43" s="201"/>
      <c r="D43" s="201"/>
      <c r="E43" s="201"/>
      <c r="F43" s="201"/>
    </row>
    <row r="44" spans="1:19" ht="30" customHeight="1" x14ac:dyDescent="0.25">
      <c r="A44" s="107"/>
      <c r="B44" s="108" t="s">
        <v>214</v>
      </c>
      <c r="C44" s="118" t="s">
        <v>54</v>
      </c>
      <c r="D44" s="118" t="s">
        <v>52</v>
      </c>
      <c r="E44" s="118" t="s">
        <v>51</v>
      </c>
      <c r="F44" s="118" t="s">
        <v>55</v>
      </c>
      <c r="G44" s="87">
        <v>4</v>
      </c>
      <c r="H44" s="87"/>
      <c r="I44" s="87"/>
      <c r="J44" s="87"/>
      <c r="K44" s="87"/>
      <c r="L44" s="87"/>
      <c r="M44" s="87"/>
      <c r="N44" s="87"/>
      <c r="O44" s="87"/>
      <c r="P44" s="87"/>
      <c r="Q44" s="87"/>
      <c r="R44" s="87"/>
      <c r="S44" s="110"/>
    </row>
    <row r="45" spans="1:19" ht="39" customHeight="1" x14ac:dyDescent="0.25">
      <c r="A45" s="107"/>
      <c r="B45" s="108" t="s">
        <v>215</v>
      </c>
      <c r="C45" s="118" t="s">
        <v>54</v>
      </c>
      <c r="D45" s="118" t="s">
        <v>52</v>
      </c>
      <c r="E45" s="118" t="s">
        <v>51</v>
      </c>
      <c r="F45" s="118" t="s">
        <v>55</v>
      </c>
      <c r="G45" s="87"/>
      <c r="H45" s="87"/>
      <c r="I45" s="87"/>
      <c r="J45" s="87"/>
      <c r="K45" s="87"/>
      <c r="L45" s="87"/>
      <c r="M45" s="87"/>
      <c r="N45" s="87"/>
      <c r="O45" s="87"/>
      <c r="P45" s="87"/>
      <c r="Q45" s="87"/>
      <c r="R45" s="87"/>
      <c r="S45" s="110"/>
    </row>
    <row r="46" spans="1:19" ht="30" customHeight="1" x14ac:dyDescent="0.25">
      <c r="A46" s="107"/>
      <c r="B46" s="108" t="s">
        <v>216</v>
      </c>
      <c r="C46" s="118" t="s">
        <v>56</v>
      </c>
      <c r="D46" s="118" t="s">
        <v>57</v>
      </c>
      <c r="E46" s="118" t="s">
        <v>51</v>
      </c>
      <c r="F46" s="118" t="s">
        <v>58</v>
      </c>
      <c r="G46" s="87"/>
      <c r="H46" s="87"/>
      <c r="I46" s="87"/>
      <c r="J46" s="87"/>
      <c r="K46" s="87"/>
      <c r="L46" s="87"/>
      <c r="M46" s="87"/>
      <c r="N46" s="87"/>
      <c r="O46" s="87"/>
      <c r="P46" s="87"/>
      <c r="Q46" s="87"/>
      <c r="R46" s="87"/>
      <c r="S46" s="110"/>
    </row>
    <row r="47" spans="1:19" ht="30" customHeight="1" x14ac:dyDescent="0.25">
      <c r="A47" s="107"/>
      <c r="B47" s="108" t="s">
        <v>378</v>
      </c>
      <c r="C47" s="118" t="s">
        <v>56</v>
      </c>
      <c r="D47" s="118" t="s">
        <v>57</v>
      </c>
      <c r="E47" s="118" t="s">
        <v>51</v>
      </c>
      <c r="F47" s="118" t="s">
        <v>58</v>
      </c>
      <c r="G47" s="87"/>
      <c r="H47" s="87"/>
      <c r="I47" s="87"/>
      <c r="J47" s="87"/>
      <c r="K47" s="87"/>
      <c r="L47" s="87"/>
      <c r="M47" s="87"/>
      <c r="N47" s="87"/>
      <c r="O47" s="87"/>
      <c r="P47" s="87"/>
      <c r="Q47" s="87"/>
      <c r="R47" s="87"/>
      <c r="S47" s="110"/>
    </row>
    <row r="48" spans="1:19" ht="30" customHeight="1" x14ac:dyDescent="0.25">
      <c r="A48" s="107"/>
      <c r="B48" s="108" t="s">
        <v>212</v>
      </c>
      <c r="C48" s="118" t="s">
        <v>54</v>
      </c>
      <c r="D48" s="118" t="s">
        <v>52</v>
      </c>
      <c r="E48" s="118" t="s">
        <v>51</v>
      </c>
      <c r="F48" s="118" t="s">
        <v>55</v>
      </c>
      <c r="G48" s="87"/>
      <c r="H48" s="87"/>
      <c r="I48" s="87"/>
      <c r="J48" s="87"/>
      <c r="K48" s="87"/>
      <c r="L48" s="87"/>
      <c r="M48" s="87"/>
      <c r="N48" s="87"/>
      <c r="O48" s="87"/>
      <c r="P48" s="87"/>
      <c r="Q48" s="87"/>
      <c r="R48" s="87"/>
      <c r="S48" s="110"/>
    </row>
    <row r="49" spans="1:19" ht="30" customHeight="1" x14ac:dyDescent="0.25">
      <c r="A49" s="107"/>
      <c r="B49" s="108" t="s">
        <v>217</v>
      </c>
      <c r="C49" s="118" t="s">
        <v>56</v>
      </c>
      <c r="D49" s="118" t="s">
        <v>57</v>
      </c>
      <c r="E49" s="118" t="s">
        <v>51</v>
      </c>
      <c r="F49" s="118" t="s">
        <v>58</v>
      </c>
      <c r="G49" s="87"/>
      <c r="H49" s="87"/>
      <c r="I49" s="87"/>
      <c r="J49" s="87"/>
      <c r="K49" s="87"/>
      <c r="L49" s="87"/>
      <c r="M49" s="87"/>
      <c r="N49" s="87"/>
      <c r="O49" s="87"/>
      <c r="P49" s="87"/>
      <c r="Q49" s="87"/>
      <c r="R49" s="87"/>
      <c r="S49" s="110"/>
    </row>
    <row r="50" spans="1:19" ht="30" customHeight="1" x14ac:dyDescent="0.25">
      <c r="A50" s="107"/>
      <c r="B50" s="108" t="s">
        <v>213</v>
      </c>
      <c r="C50" s="118" t="s">
        <v>56</v>
      </c>
      <c r="D50" s="118" t="s">
        <v>57</v>
      </c>
      <c r="E50" s="118" t="s">
        <v>51</v>
      </c>
      <c r="F50" s="118" t="s">
        <v>58</v>
      </c>
      <c r="G50" s="87"/>
      <c r="H50" s="87"/>
      <c r="I50" s="87"/>
      <c r="J50" s="87"/>
      <c r="K50" s="87"/>
      <c r="L50" s="87"/>
      <c r="M50" s="87"/>
      <c r="N50" s="87"/>
      <c r="O50" s="87"/>
      <c r="P50" s="87"/>
      <c r="Q50" s="87"/>
      <c r="R50" s="87"/>
      <c r="S50" s="110"/>
    </row>
    <row r="51" spans="1:19" s="113" customFormat="1" ht="24" customHeight="1" x14ac:dyDescent="0.25">
      <c r="F51" s="113" t="s">
        <v>263</v>
      </c>
      <c r="G51" s="114">
        <f>IF(SUM(G44:G50)=0,"",AVERAGE(G44:G50))</f>
        <v>4</v>
      </c>
      <c r="H51" s="114" t="str">
        <f t="shared" ref="H51:R51" si="3">IF(SUM(H44:H50)=0,"",AVERAGE(H44:H50))</f>
        <v/>
      </c>
      <c r="I51" s="114" t="str">
        <f t="shared" si="3"/>
        <v/>
      </c>
      <c r="J51" s="114" t="str">
        <f t="shared" si="3"/>
        <v/>
      </c>
      <c r="K51" s="114" t="str">
        <f t="shared" si="3"/>
        <v/>
      </c>
      <c r="L51" s="114" t="str">
        <f t="shared" si="3"/>
        <v/>
      </c>
      <c r="M51" s="114" t="str">
        <f t="shared" si="3"/>
        <v/>
      </c>
      <c r="N51" s="114" t="str">
        <f t="shared" si="3"/>
        <v/>
      </c>
      <c r="O51" s="114" t="str">
        <f t="shared" si="3"/>
        <v/>
      </c>
      <c r="P51" s="114" t="str">
        <f t="shared" si="3"/>
        <v/>
      </c>
      <c r="Q51" s="114" t="str">
        <f t="shared" si="3"/>
        <v/>
      </c>
      <c r="R51" s="114" t="str">
        <f t="shared" si="3"/>
        <v/>
      </c>
    </row>
    <row r="52" spans="1:19" ht="24" customHeight="1" x14ac:dyDescent="0.25">
      <c r="B52" s="115"/>
      <c r="C52" s="116"/>
      <c r="D52" s="116"/>
      <c r="E52" s="116"/>
      <c r="F52" s="113" t="s">
        <v>199</v>
      </c>
      <c r="G52" s="120"/>
      <c r="H52" s="120"/>
      <c r="I52" s="120"/>
      <c r="J52" s="120"/>
      <c r="K52" s="120"/>
      <c r="L52" s="120"/>
      <c r="M52" s="120"/>
      <c r="N52" s="120"/>
      <c r="O52" s="120"/>
      <c r="P52" s="120"/>
      <c r="Q52" s="120"/>
      <c r="R52" s="120"/>
    </row>
    <row r="53" spans="1:19" x14ac:dyDescent="0.25">
      <c r="B53" s="115"/>
      <c r="C53" s="117"/>
      <c r="D53" s="117"/>
      <c r="E53" s="117"/>
      <c r="F53" s="117"/>
    </row>
    <row r="54" spans="1:19" ht="77.099999999999994" customHeight="1" x14ac:dyDescent="0.25">
      <c r="A54" s="105">
        <v>5</v>
      </c>
      <c r="B54" s="201" t="str">
        <f>'02.Calificación del Candidato'!B19</f>
        <v>Partes interesadas e intregración (complejidad relacionada con la estrategia): este indicador cubre la influencia de la estrategia formal de las organizaciones patrocinadoras, y los estándares, regulaciones, estrategias informales y políticas, las cuales pueden influenciar el proyecto, programa o cartera. Otros factores pueden incluir la importancia de los logros de la organización; la medida de acuerdo entre las partes interesadas: el poder informal, intereses y resistencia que rodean el proyecto, programa o cartera; y cualquier requisito legal o regulatorio.</v>
      </c>
      <c r="C54" s="201"/>
      <c r="D54" s="201"/>
      <c r="E54" s="201"/>
      <c r="F54" s="201"/>
    </row>
    <row r="55" spans="1:19" ht="30" customHeight="1" x14ac:dyDescent="0.25">
      <c r="A55" s="107"/>
      <c r="B55" s="108" t="s">
        <v>220</v>
      </c>
      <c r="C55" s="118" t="s">
        <v>47</v>
      </c>
      <c r="D55" s="118" t="s">
        <v>48</v>
      </c>
      <c r="E55" s="118" t="s">
        <v>49</v>
      </c>
      <c r="F55" s="118" t="s">
        <v>50</v>
      </c>
      <c r="G55" s="87">
        <v>1</v>
      </c>
      <c r="H55" s="87"/>
      <c r="I55" s="87"/>
      <c r="J55" s="87"/>
      <c r="K55" s="87"/>
      <c r="L55" s="87"/>
      <c r="M55" s="87"/>
      <c r="N55" s="87"/>
      <c r="O55" s="87"/>
      <c r="P55" s="87"/>
      <c r="Q55" s="87"/>
      <c r="R55" s="87"/>
      <c r="S55" s="110"/>
    </row>
    <row r="56" spans="1:19" ht="30" customHeight="1" x14ac:dyDescent="0.25">
      <c r="A56" s="107"/>
      <c r="B56" s="108" t="s">
        <v>221</v>
      </c>
      <c r="C56" s="118" t="s">
        <v>47</v>
      </c>
      <c r="D56" s="118" t="s">
        <v>48</v>
      </c>
      <c r="E56" s="118" t="s">
        <v>49</v>
      </c>
      <c r="F56" s="118" t="s">
        <v>50</v>
      </c>
      <c r="G56" s="87"/>
      <c r="H56" s="87"/>
      <c r="I56" s="87"/>
      <c r="J56" s="87"/>
      <c r="K56" s="87"/>
      <c r="L56" s="87"/>
      <c r="M56" s="87"/>
      <c r="N56" s="87"/>
      <c r="O56" s="87"/>
      <c r="P56" s="87"/>
      <c r="Q56" s="87"/>
      <c r="R56" s="87"/>
      <c r="S56" s="110"/>
    </row>
    <row r="57" spans="1:19" ht="30" customHeight="1" x14ac:dyDescent="0.25">
      <c r="A57" s="107"/>
      <c r="B57" s="108" t="s">
        <v>222</v>
      </c>
      <c r="C57" s="118" t="s">
        <v>264</v>
      </c>
      <c r="D57" s="118" t="s">
        <v>265</v>
      </c>
      <c r="E57" s="118" t="s">
        <v>266</v>
      </c>
      <c r="F57" s="118" t="s">
        <v>267</v>
      </c>
      <c r="G57" s="87"/>
      <c r="H57" s="87"/>
      <c r="I57" s="87"/>
      <c r="J57" s="87"/>
      <c r="K57" s="87"/>
      <c r="L57" s="87"/>
      <c r="M57" s="87"/>
      <c r="N57" s="87"/>
      <c r="O57" s="87"/>
      <c r="P57" s="87"/>
      <c r="Q57" s="87"/>
      <c r="R57" s="87"/>
      <c r="S57" s="110"/>
    </row>
    <row r="58" spans="1:19" ht="30" customHeight="1" x14ac:dyDescent="0.25">
      <c r="A58" s="107"/>
      <c r="B58" s="108" t="s">
        <v>223</v>
      </c>
      <c r="C58" s="118" t="s">
        <v>268</v>
      </c>
      <c r="D58" s="118" t="s">
        <v>269</v>
      </c>
      <c r="E58" s="118" t="s">
        <v>270</v>
      </c>
      <c r="F58" s="118" t="s">
        <v>271</v>
      </c>
      <c r="G58" s="87"/>
      <c r="H58" s="87"/>
      <c r="I58" s="87"/>
      <c r="J58" s="87"/>
      <c r="K58" s="87"/>
      <c r="L58" s="87"/>
      <c r="M58" s="87"/>
      <c r="N58" s="87"/>
      <c r="O58" s="87"/>
      <c r="P58" s="87"/>
      <c r="Q58" s="87"/>
      <c r="R58" s="87"/>
      <c r="S58" s="110"/>
    </row>
    <row r="59" spans="1:19" ht="30" customHeight="1" x14ac:dyDescent="0.25">
      <c r="A59" s="107"/>
      <c r="B59" s="108" t="s">
        <v>218</v>
      </c>
      <c r="C59" s="118" t="s">
        <v>272</v>
      </c>
      <c r="D59" s="118" t="s">
        <v>59</v>
      </c>
      <c r="E59" s="118" t="s">
        <v>60</v>
      </c>
      <c r="F59" s="118" t="s">
        <v>273</v>
      </c>
      <c r="G59" s="87"/>
      <c r="H59" s="87"/>
      <c r="I59" s="87"/>
      <c r="J59" s="87"/>
      <c r="K59" s="87"/>
      <c r="L59" s="87"/>
      <c r="M59" s="87"/>
      <c r="N59" s="87"/>
      <c r="O59" s="87"/>
      <c r="P59" s="87"/>
      <c r="Q59" s="87"/>
      <c r="R59" s="87"/>
      <c r="S59" s="110"/>
    </row>
    <row r="60" spans="1:19" ht="30" customHeight="1" x14ac:dyDescent="0.25">
      <c r="A60" s="107"/>
      <c r="B60" s="108" t="s">
        <v>219</v>
      </c>
      <c r="C60" s="109" t="s">
        <v>188</v>
      </c>
      <c r="D60" s="109" t="s">
        <v>187</v>
      </c>
      <c r="E60" s="109" t="s">
        <v>186</v>
      </c>
      <c r="F60" s="109" t="s">
        <v>185</v>
      </c>
      <c r="G60" s="87"/>
      <c r="H60" s="87"/>
      <c r="I60" s="87"/>
      <c r="J60" s="87"/>
      <c r="K60" s="87"/>
      <c r="L60" s="87"/>
      <c r="M60" s="87"/>
      <c r="N60" s="87"/>
      <c r="O60" s="87"/>
      <c r="P60" s="87"/>
      <c r="Q60" s="87"/>
      <c r="R60" s="87"/>
      <c r="S60" s="110"/>
    </row>
    <row r="61" spans="1:19" ht="30" customHeight="1" x14ac:dyDescent="0.25">
      <c r="A61" s="107"/>
      <c r="B61" s="108" t="s">
        <v>379</v>
      </c>
      <c r="C61" s="109" t="s">
        <v>188</v>
      </c>
      <c r="D61" s="109" t="s">
        <v>187</v>
      </c>
      <c r="E61" s="109" t="s">
        <v>186</v>
      </c>
      <c r="F61" s="109" t="s">
        <v>185</v>
      </c>
      <c r="G61" s="87"/>
      <c r="H61" s="87"/>
      <c r="I61" s="87"/>
      <c r="J61" s="87"/>
      <c r="K61" s="87"/>
      <c r="L61" s="87"/>
      <c r="M61" s="87"/>
      <c r="N61" s="87"/>
      <c r="O61" s="87"/>
      <c r="P61" s="87"/>
      <c r="Q61" s="87"/>
      <c r="R61" s="87"/>
      <c r="S61" s="110"/>
    </row>
    <row r="62" spans="1:19" ht="30" customHeight="1" x14ac:dyDescent="0.25">
      <c r="A62" s="107"/>
      <c r="B62" s="108" t="s">
        <v>380</v>
      </c>
      <c r="C62" s="118" t="s">
        <v>383</v>
      </c>
      <c r="D62" s="118" t="s">
        <v>61</v>
      </c>
      <c r="E62" s="118" t="s">
        <v>384</v>
      </c>
      <c r="F62" s="118" t="s">
        <v>385</v>
      </c>
      <c r="G62" s="87"/>
      <c r="H62" s="87"/>
      <c r="I62" s="87"/>
      <c r="J62" s="87"/>
      <c r="K62" s="87"/>
      <c r="L62" s="87"/>
      <c r="M62" s="87"/>
      <c r="N62" s="87"/>
      <c r="O62" s="87"/>
      <c r="P62" s="87"/>
      <c r="Q62" s="87"/>
      <c r="R62" s="87"/>
      <c r="S62" s="110"/>
    </row>
    <row r="63" spans="1:19" ht="30" customHeight="1" x14ac:dyDescent="0.25">
      <c r="A63" s="107"/>
      <c r="B63" s="108" t="s">
        <v>319</v>
      </c>
      <c r="C63" s="118" t="s">
        <v>274</v>
      </c>
      <c r="D63" s="118" t="s">
        <v>275</v>
      </c>
      <c r="E63" s="118" t="s">
        <v>276</v>
      </c>
      <c r="F63" s="118" t="s">
        <v>277</v>
      </c>
      <c r="G63" s="87"/>
      <c r="H63" s="87"/>
      <c r="I63" s="87"/>
      <c r="J63" s="87"/>
      <c r="K63" s="87"/>
      <c r="L63" s="87"/>
      <c r="M63" s="87"/>
      <c r="N63" s="87"/>
      <c r="O63" s="87"/>
      <c r="P63" s="87"/>
      <c r="Q63" s="87"/>
      <c r="R63" s="87"/>
      <c r="S63" s="110"/>
    </row>
    <row r="64" spans="1:19" s="113" customFormat="1" ht="24" customHeight="1" x14ac:dyDescent="0.25">
      <c r="F64" s="113" t="s">
        <v>263</v>
      </c>
      <c r="G64" s="114">
        <f>IF(SUM(G55:G63)=0,"",AVERAGE(G55:G63))</f>
        <v>1</v>
      </c>
      <c r="H64" s="114" t="str">
        <f t="shared" ref="H64:R64" si="4">IF(SUM(H55:H63)=0,"",AVERAGE(H55:H63))</f>
        <v/>
      </c>
      <c r="I64" s="114" t="str">
        <f t="shared" si="4"/>
        <v/>
      </c>
      <c r="J64" s="114" t="str">
        <f t="shared" si="4"/>
        <v/>
      </c>
      <c r="K64" s="114" t="str">
        <f t="shared" si="4"/>
        <v/>
      </c>
      <c r="L64" s="114" t="str">
        <f t="shared" si="4"/>
        <v/>
      </c>
      <c r="M64" s="114" t="str">
        <f t="shared" si="4"/>
        <v/>
      </c>
      <c r="N64" s="114" t="str">
        <f t="shared" si="4"/>
        <v/>
      </c>
      <c r="O64" s="114" t="str">
        <f t="shared" si="4"/>
        <v/>
      </c>
      <c r="P64" s="114" t="str">
        <f t="shared" si="4"/>
        <v/>
      </c>
      <c r="Q64" s="114" t="str">
        <f t="shared" si="4"/>
        <v/>
      </c>
      <c r="R64" s="114" t="str">
        <f t="shared" si="4"/>
        <v/>
      </c>
    </row>
    <row r="65" spans="1:19" ht="24" customHeight="1" x14ac:dyDescent="0.25">
      <c r="B65" s="115"/>
      <c r="C65" s="116"/>
      <c r="D65" s="116"/>
      <c r="E65" s="116"/>
      <c r="F65" s="113" t="s">
        <v>199</v>
      </c>
      <c r="G65" s="120"/>
      <c r="H65" s="120"/>
      <c r="I65" s="120"/>
      <c r="J65" s="120"/>
      <c r="K65" s="120"/>
      <c r="L65" s="120"/>
      <c r="M65" s="120"/>
      <c r="N65" s="120"/>
      <c r="O65" s="120"/>
      <c r="P65" s="120"/>
      <c r="Q65" s="120"/>
      <c r="R65" s="120"/>
    </row>
    <row r="66" spans="1:19" x14ac:dyDescent="0.25">
      <c r="B66" s="115"/>
      <c r="C66" s="117"/>
      <c r="D66" s="117"/>
      <c r="E66" s="117"/>
      <c r="F66" s="117"/>
    </row>
    <row r="67" spans="1:19" ht="48.75" customHeight="1" x14ac:dyDescent="0.25">
      <c r="A67" s="105">
        <v>6</v>
      </c>
      <c r="B67" s="201" t="str">
        <f>'02.Calificación del Candidato'!B20</f>
        <v>Relaciones con organizaciones permanentes (complejidad relacionada con la organización): este indicador cubre la cantidad y las interrelaciones de las interfases del proyecto, programa o cartera con los sistemas, las estructuras, procesos de informe y toma de decisiones de la organización.</v>
      </c>
      <c r="C67" s="201"/>
      <c r="D67" s="201"/>
      <c r="E67" s="201"/>
      <c r="F67" s="201"/>
    </row>
    <row r="68" spans="1:19" ht="30" customHeight="1" x14ac:dyDescent="0.25">
      <c r="A68" s="107"/>
      <c r="B68" s="108" t="s">
        <v>225</v>
      </c>
      <c r="C68" s="118" t="s">
        <v>278</v>
      </c>
      <c r="D68" s="118" t="s">
        <v>279</v>
      </c>
      <c r="E68" s="118" t="s">
        <v>280</v>
      </c>
      <c r="F68" s="118" t="s">
        <v>281</v>
      </c>
      <c r="G68" s="87">
        <v>2</v>
      </c>
      <c r="H68" s="87"/>
      <c r="I68" s="87"/>
      <c r="J68" s="87"/>
      <c r="K68" s="87"/>
      <c r="L68" s="87"/>
      <c r="M68" s="87"/>
      <c r="N68" s="87"/>
      <c r="O68" s="87"/>
      <c r="P68" s="87"/>
      <c r="Q68" s="87"/>
      <c r="R68" s="87"/>
      <c r="S68" s="110"/>
    </row>
    <row r="69" spans="1:19" ht="30" customHeight="1" x14ac:dyDescent="0.25">
      <c r="A69" s="107"/>
      <c r="B69" s="108" t="s">
        <v>226</v>
      </c>
      <c r="C69" s="118" t="s">
        <v>278</v>
      </c>
      <c r="D69" s="118" t="s">
        <v>279</v>
      </c>
      <c r="E69" s="118" t="s">
        <v>280</v>
      </c>
      <c r="F69" s="118" t="s">
        <v>281</v>
      </c>
      <c r="G69" s="87"/>
      <c r="H69" s="87"/>
      <c r="I69" s="87"/>
      <c r="J69" s="87"/>
      <c r="K69" s="87"/>
      <c r="L69" s="87"/>
      <c r="M69" s="87"/>
      <c r="N69" s="87"/>
      <c r="O69" s="87"/>
      <c r="P69" s="87"/>
      <c r="Q69" s="87"/>
      <c r="R69" s="87"/>
      <c r="S69" s="110"/>
    </row>
    <row r="70" spans="1:19" ht="30" customHeight="1" x14ac:dyDescent="0.25">
      <c r="A70" s="107"/>
      <c r="B70" s="108" t="s">
        <v>227</v>
      </c>
      <c r="C70" s="118" t="s">
        <v>278</v>
      </c>
      <c r="D70" s="118" t="s">
        <v>279</v>
      </c>
      <c r="E70" s="118" t="s">
        <v>280</v>
      </c>
      <c r="F70" s="118" t="s">
        <v>281</v>
      </c>
      <c r="G70" s="87"/>
      <c r="H70" s="87"/>
      <c r="I70" s="87"/>
      <c r="J70" s="87"/>
      <c r="K70" s="87"/>
      <c r="L70" s="87"/>
      <c r="M70" s="87"/>
      <c r="N70" s="87"/>
      <c r="O70" s="87"/>
      <c r="P70" s="87"/>
      <c r="Q70" s="87"/>
      <c r="R70" s="87"/>
      <c r="S70" s="110"/>
    </row>
    <row r="71" spans="1:19" ht="30" customHeight="1" x14ac:dyDescent="0.25">
      <c r="A71" s="107"/>
      <c r="B71" s="108" t="s">
        <v>228</v>
      </c>
      <c r="C71" s="118" t="s">
        <v>278</v>
      </c>
      <c r="D71" s="118" t="s">
        <v>279</v>
      </c>
      <c r="E71" s="118" t="s">
        <v>280</v>
      </c>
      <c r="F71" s="118" t="s">
        <v>281</v>
      </c>
      <c r="G71" s="87"/>
      <c r="H71" s="87"/>
      <c r="I71" s="87"/>
      <c r="J71" s="87"/>
      <c r="K71" s="87"/>
      <c r="L71" s="87"/>
      <c r="M71" s="87"/>
      <c r="N71" s="87"/>
      <c r="O71" s="87"/>
      <c r="P71" s="87"/>
      <c r="Q71" s="87"/>
      <c r="R71" s="87"/>
      <c r="S71" s="110"/>
    </row>
    <row r="72" spans="1:19" ht="30" customHeight="1" x14ac:dyDescent="0.25">
      <c r="A72" s="107"/>
      <c r="B72" s="108" t="s">
        <v>229</v>
      </c>
      <c r="C72" s="118" t="s">
        <v>254</v>
      </c>
      <c r="D72" s="118" t="s">
        <v>257</v>
      </c>
      <c r="E72" s="112" t="s">
        <v>255</v>
      </c>
      <c r="F72" s="118" t="s">
        <v>256</v>
      </c>
      <c r="G72" s="87"/>
      <c r="H72" s="87"/>
      <c r="I72" s="87"/>
      <c r="J72" s="87"/>
      <c r="K72" s="87"/>
      <c r="L72" s="87"/>
      <c r="M72" s="87"/>
      <c r="N72" s="87"/>
      <c r="O72" s="87"/>
      <c r="P72" s="87"/>
      <c r="Q72" s="87"/>
      <c r="R72" s="87"/>
      <c r="S72" s="110"/>
    </row>
    <row r="73" spans="1:19" ht="30" customHeight="1" x14ac:dyDescent="0.25">
      <c r="A73" s="107"/>
      <c r="B73" s="108" t="s">
        <v>224</v>
      </c>
      <c r="C73" s="118" t="s">
        <v>254</v>
      </c>
      <c r="D73" s="118" t="s">
        <v>257</v>
      </c>
      <c r="E73" s="112" t="s">
        <v>255</v>
      </c>
      <c r="F73" s="118" t="s">
        <v>256</v>
      </c>
      <c r="G73" s="87"/>
      <c r="H73" s="87"/>
      <c r="I73" s="87"/>
      <c r="J73" s="87"/>
      <c r="K73" s="87"/>
      <c r="L73" s="87"/>
      <c r="M73" s="87"/>
      <c r="N73" s="87"/>
      <c r="O73" s="87"/>
      <c r="P73" s="87"/>
      <c r="Q73" s="87"/>
      <c r="R73" s="87"/>
      <c r="S73" s="110"/>
    </row>
    <row r="74" spans="1:19" ht="30" customHeight="1" x14ac:dyDescent="0.25">
      <c r="A74" s="107"/>
      <c r="B74" s="108" t="s">
        <v>230</v>
      </c>
      <c r="C74" s="118" t="s">
        <v>277</v>
      </c>
      <c r="D74" s="118" t="s">
        <v>276</v>
      </c>
      <c r="E74" s="118" t="s">
        <v>275</v>
      </c>
      <c r="F74" s="118" t="s">
        <v>274</v>
      </c>
      <c r="G74" s="87"/>
      <c r="H74" s="87"/>
      <c r="I74" s="87"/>
      <c r="J74" s="87"/>
      <c r="K74" s="87"/>
      <c r="L74" s="87"/>
      <c r="M74" s="87"/>
      <c r="N74" s="87"/>
      <c r="O74" s="87"/>
      <c r="P74" s="87"/>
      <c r="Q74" s="87"/>
      <c r="R74" s="87"/>
      <c r="S74" s="110"/>
    </row>
    <row r="75" spans="1:19" ht="30" customHeight="1" x14ac:dyDescent="0.25">
      <c r="A75" s="107"/>
      <c r="B75" s="108" t="s">
        <v>231</v>
      </c>
      <c r="C75" s="109" t="s">
        <v>185</v>
      </c>
      <c r="D75" s="109" t="s">
        <v>186</v>
      </c>
      <c r="E75" s="109" t="s">
        <v>187</v>
      </c>
      <c r="F75" s="109" t="s">
        <v>188</v>
      </c>
      <c r="G75" s="87"/>
      <c r="H75" s="87"/>
      <c r="I75" s="87"/>
      <c r="J75" s="87"/>
      <c r="K75" s="87"/>
      <c r="L75" s="87"/>
      <c r="M75" s="87"/>
      <c r="N75" s="87"/>
      <c r="O75" s="87"/>
      <c r="P75" s="87"/>
      <c r="Q75" s="87"/>
      <c r="R75" s="87"/>
      <c r="S75" s="110"/>
    </row>
    <row r="76" spans="1:19" s="113" customFormat="1" ht="24" customHeight="1" x14ac:dyDescent="0.25">
      <c r="F76" s="113" t="s">
        <v>263</v>
      </c>
      <c r="G76" s="114">
        <f>IF(SUM(G68:G75)=0,"",AVERAGE(G68:G75))</f>
        <v>2</v>
      </c>
      <c r="H76" s="114" t="str">
        <f t="shared" ref="H76:R76" si="5">IF(SUM(H68:H75)=0,"",AVERAGE(H68:H75))</f>
        <v/>
      </c>
      <c r="I76" s="114" t="str">
        <f t="shared" si="5"/>
        <v/>
      </c>
      <c r="J76" s="114" t="str">
        <f t="shared" si="5"/>
        <v/>
      </c>
      <c r="K76" s="114" t="str">
        <f t="shared" si="5"/>
        <v/>
      </c>
      <c r="L76" s="114" t="str">
        <f t="shared" si="5"/>
        <v/>
      </c>
      <c r="M76" s="114" t="str">
        <f t="shared" si="5"/>
        <v/>
      </c>
      <c r="N76" s="114" t="str">
        <f t="shared" si="5"/>
        <v/>
      </c>
      <c r="O76" s="114" t="str">
        <f t="shared" si="5"/>
        <v/>
      </c>
      <c r="P76" s="114" t="str">
        <f t="shared" si="5"/>
        <v/>
      </c>
      <c r="Q76" s="114" t="str">
        <f t="shared" si="5"/>
        <v/>
      </c>
      <c r="R76" s="114" t="str">
        <f t="shared" si="5"/>
        <v/>
      </c>
    </row>
    <row r="77" spans="1:19" ht="24" customHeight="1" x14ac:dyDescent="0.25">
      <c r="B77" s="115"/>
      <c r="C77" s="116"/>
      <c r="D77" s="116"/>
      <c r="E77" s="116"/>
      <c r="F77" s="113" t="s">
        <v>199</v>
      </c>
      <c r="G77" s="87"/>
      <c r="H77" s="87"/>
      <c r="I77" s="87"/>
      <c r="J77" s="87"/>
      <c r="K77" s="87"/>
      <c r="L77" s="87"/>
      <c r="M77" s="87"/>
      <c r="N77" s="87"/>
      <c r="O77" s="87"/>
      <c r="P77" s="87"/>
      <c r="Q77" s="87"/>
      <c r="R77" s="87"/>
    </row>
    <row r="78" spans="1:19" x14ac:dyDescent="0.25">
      <c r="B78" s="115"/>
      <c r="C78" s="117"/>
      <c r="D78" s="117"/>
      <c r="E78" s="117"/>
      <c r="F78" s="117"/>
    </row>
    <row r="79" spans="1:19" ht="54" customHeight="1" x14ac:dyDescent="0.25">
      <c r="A79" s="105">
        <v>7</v>
      </c>
      <c r="B79" s="201" t="str">
        <f>'02.Calificación del Candidato'!B21</f>
        <v>Contexto cultural y social (complejidad socio cultural): este indicador cubre la complejidad resultante de las dinámicas socio-culturales. Esto puede incluir interfases con participantes, partes interesadas u organizaciones de diferentes antecedentes socio-culturales o el trato con equipos distribuidos.</v>
      </c>
      <c r="C79" s="201"/>
      <c r="D79" s="201"/>
      <c r="E79" s="201"/>
      <c r="F79" s="201"/>
    </row>
    <row r="80" spans="1:19" ht="30" customHeight="1" x14ac:dyDescent="0.25">
      <c r="A80" s="107"/>
      <c r="B80" s="108" t="s">
        <v>235</v>
      </c>
      <c r="C80" s="118">
        <v>1</v>
      </c>
      <c r="D80" s="118">
        <v>2</v>
      </c>
      <c r="E80" s="118" t="s">
        <v>62</v>
      </c>
      <c r="F80" s="118" t="s">
        <v>46</v>
      </c>
      <c r="G80" s="87">
        <v>3</v>
      </c>
      <c r="H80" s="87"/>
      <c r="I80" s="87"/>
      <c r="J80" s="87"/>
      <c r="K80" s="87"/>
      <c r="L80" s="87"/>
      <c r="M80" s="87"/>
      <c r="N80" s="87"/>
      <c r="O80" s="87"/>
      <c r="P80" s="87"/>
      <c r="Q80" s="87"/>
      <c r="R80" s="87"/>
      <c r="S80" s="110"/>
    </row>
    <row r="81" spans="1:19" ht="30" customHeight="1" x14ac:dyDescent="0.25">
      <c r="A81" s="107"/>
      <c r="B81" s="108" t="s">
        <v>236</v>
      </c>
      <c r="C81" s="118">
        <v>1</v>
      </c>
      <c r="D81" s="118">
        <v>2</v>
      </c>
      <c r="E81" s="118" t="s">
        <v>62</v>
      </c>
      <c r="F81" s="118" t="s">
        <v>46</v>
      </c>
      <c r="G81" s="87"/>
      <c r="H81" s="87"/>
      <c r="I81" s="87"/>
      <c r="J81" s="87"/>
      <c r="K81" s="87"/>
      <c r="L81" s="87"/>
      <c r="M81" s="87"/>
      <c r="N81" s="87"/>
      <c r="O81" s="87"/>
      <c r="P81" s="87"/>
      <c r="Q81" s="87"/>
      <c r="R81" s="87"/>
      <c r="S81" s="110"/>
    </row>
    <row r="82" spans="1:19" ht="30" customHeight="1" x14ac:dyDescent="0.25">
      <c r="A82" s="107"/>
      <c r="B82" s="108" t="s">
        <v>237</v>
      </c>
      <c r="C82" s="118">
        <v>1</v>
      </c>
      <c r="D82" s="118">
        <v>2</v>
      </c>
      <c r="E82" s="118" t="s">
        <v>62</v>
      </c>
      <c r="F82" s="118" t="s">
        <v>46</v>
      </c>
      <c r="G82" s="87"/>
      <c r="H82" s="87"/>
      <c r="I82" s="87"/>
      <c r="J82" s="87"/>
      <c r="K82" s="87"/>
      <c r="L82" s="87"/>
      <c r="M82" s="87"/>
      <c r="N82" s="87"/>
      <c r="O82" s="87"/>
      <c r="P82" s="87"/>
      <c r="Q82" s="87"/>
      <c r="R82" s="87"/>
      <c r="S82" s="110"/>
    </row>
    <row r="83" spans="1:19" ht="30" customHeight="1" x14ac:dyDescent="0.25">
      <c r="A83" s="107"/>
      <c r="B83" s="108" t="s">
        <v>232</v>
      </c>
      <c r="C83" s="118" t="s">
        <v>63</v>
      </c>
      <c r="D83" s="118" t="s">
        <v>64</v>
      </c>
      <c r="E83" s="118" t="s">
        <v>65</v>
      </c>
      <c r="F83" s="118" t="s">
        <v>66</v>
      </c>
      <c r="G83" s="87"/>
      <c r="H83" s="87"/>
      <c r="I83" s="87"/>
      <c r="J83" s="87"/>
      <c r="K83" s="87"/>
      <c r="L83" s="87"/>
      <c r="M83" s="87"/>
      <c r="N83" s="87"/>
      <c r="O83" s="87"/>
      <c r="P83" s="87"/>
      <c r="Q83" s="87"/>
      <c r="R83" s="87"/>
      <c r="S83" s="110"/>
    </row>
    <row r="84" spans="1:19" ht="30" customHeight="1" x14ac:dyDescent="0.25">
      <c r="A84" s="107"/>
      <c r="B84" s="108" t="s">
        <v>233</v>
      </c>
      <c r="C84" s="118">
        <v>1</v>
      </c>
      <c r="D84" s="118">
        <v>2</v>
      </c>
      <c r="E84" s="118" t="s">
        <v>62</v>
      </c>
      <c r="F84" s="118" t="s">
        <v>46</v>
      </c>
      <c r="G84" s="87"/>
      <c r="H84" s="87"/>
      <c r="I84" s="87"/>
      <c r="J84" s="87"/>
      <c r="K84" s="87"/>
      <c r="L84" s="87"/>
      <c r="M84" s="87"/>
      <c r="N84" s="87"/>
      <c r="O84" s="87"/>
      <c r="P84" s="87"/>
      <c r="Q84" s="87"/>
      <c r="R84" s="87"/>
      <c r="S84" s="110"/>
    </row>
    <row r="85" spans="1:19" ht="30" customHeight="1" x14ac:dyDescent="0.25">
      <c r="A85" s="107"/>
      <c r="B85" s="108" t="s">
        <v>238</v>
      </c>
      <c r="C85" s="118" t="s">
        <v>54</v>
      </c>
      <c r="D85" s="118" t="s">
        <v>52</v>
      </c>
      <c r="E85" s="118" t="s">
        <v>51</v>
      </c>
      <c r="F85" s="118" t="s">
        <v>260</v>
      </c>
      <c r="G85" s="87"/>
      <c r="H85" s="87"/>
      <c r="I85" s="87"/>
      <c r="J85" s="87"/>
      <c r="K85" s="87"/>
      <c r="L85" s="87"/>
      <c r="M85" s="87"/>
      <c r="N85" s="87"/>
      <c r="O85" s="87"/>
      <c r="P85" s="87"/>
      <c r="Q85" s="87"/>
      <c r="R85" s="87"/>
      <c r="S85" s="110"/>
    </row>
    <row r="86" spans="1:19" ht="30" customHeight="1" x14ac:dyDescent="0.25">
      <c r="A86" s="107"/>
      <c r="B86" s="108" t="s">
        <v>234</v>
      </c>
      <c r="C86" s="118" t="s">
        <v>54</v>
      </c>
      <c r="D86" s="118" t="s">
        <v>52</v>
      </c>
      <c r="E86" s="118" t="s">
        <v>51</v>
      </c>
      <c r="F86" s="118" t="s">
        <v>260</v>
      </c>
      <c r="G86" s="87"/>
      <c r="H86" s="87"/>
      <c r="I86" s="87"/>
      <c r="J86" s="87"/>
      <c r="K86" s="87"/>
      <c r="L86" s="87"/>
      <c r="M86" s="87"/>
      <c r="N86" s="87"/>
      <c r="O86" s="87"/>
      <c r="P86" s="87"/>
      <c r="Q86" s="87"/>
      <c r="R86" s="87"/>
      <c r="S86" s="110"/>
    </row>
    <row r="87" spans="1:19" ht="30" customHeight="1" x14ac:dyDescent="0.25">
      <c r="A87" s="107"/>
      <c r="B87" s="108" t="s">
        <v>328</v>
      </c>
      <c r="C87" s="118">
        <v>1</v>
      </c>
      <c r="D87" s="118">
        <v>2</v>
      </c>
      <c r="E87" s="118" t="s">
        <v>62</v>
      </c>
      <c r="F87" s="118" t="s">
        <v>46</v>
      </c>
      <c r="G87" s="87"/>
      <c r="H87" s="87"/>
      <c r="I87" s="87"/>
      <c r="J87" s="87"/>
      <c r="K87" s="87"/>
      <c r="L87" s="87"/>
      <c r="M87" s="87"/>
      <c r="N87" s="87"/>
      <c r="O87" s="87"/>
      <c r="P87" s="87"/>
      <c r="Q87" s="87"/>
      <c r="R87" s="87"/>
      <c r="S87" s="110"/>
    </row>
    <row r="88" spans="1:19" ht="30" customHeight="1" x14ac:dyDescent="0.25">
      <c r="A88" s="107"/>
      <c r="B88" s="108" t="s">
        <v>239</v>
      </c>
      <c r="C88" s="118">
        <v>1</v>
      </c>
      <c r="D88" s="118">
        <v>2</v>
      </c>
      <c r="E88" s="118" t="s">
        <v>62</v>
      </c>
      <c r="F88" s="118" t="s">
        <v>46</v>
      </c>
      <c r="G88" s="87"/>
      <c r="H88" s="87"/>
      <c r="I88" s="87"/>
      <c r="J88" s="87"/>
      <c r="K88" s="87"/>
      <c r="L88" s="87"/>
      <c r="M88" s="87"/>
      <c r="N88" s="87"/>
      <c r="O88" s="87"/>
      <c r="P88" s="87"/>
      <c r="Q88" s="87"/>
      <c r="R88" s="87"/>
      <c r="S88" s="110"/>
    </row>
    <row r="89" spans="1:19" s="113" customFormat="1" ht="24" customHeight="1" x14ac:dyDescent="0.25">
      <c r="F89" s="113" t="s">
        <v>263</v>
      </c>
      <c r="G89" s="114">
        <f>IF(SUM(G80:G88)=0,"",AVERAGE(G80:G88))</f>
        <v>3</v>
      </c>
      <c r="H89" s="114" t="str">
        <f t="shared" ref="H89:R89" si="6">IF(SUM(H80:H88)=0,"",AVERAGE(H80:H88))</f>
        <v/>
      </c>
      <c r="I89" s="114" t="str">
        <f t="shared" si="6"/>
        <v/>
      </c>
      <c r="J89" s="114" t="str">
        <f t="shared" si="6"/>
        <v/>
      </c>
      <c r="K89" s="114" t="str">
        <f t="shared" si="6"/>
        <v/>
      </c>
      <c r="L89" s="114" t="str">
        <f t="shared" si="6"/>
        <v/>
      </c>
      <c r="M89" s="114" t="str">
        <f t="shared" si="6"/>
        <v/>
      </c>
      <c r="N89" s="114" t="str">
        <f t="shared" si="6"/>
        <v/>
      </c>
      <c r="O89" s="114" t="str">
        <f t="shared" si="6"/>
        <v/>
      </c>
      <c r="P89" s="114" t="str">
        <f t="shared" si="6"/>
        <v/>
      </c>
      <c r="Q89" s="114" t="str">
        <f t="shared" si="6"/>
        <v/>
      </c>
      <c r="R89" s="114" t="str">
        <f t="shared" si="6"/>
        <v/>
      </c>
    </row>
    <row r="90" spans="1:19" ht="24" customHeight="1" x14ac:dyDescent="0.25">
      <c r="B90" s="115"/>
      <c r="C90" s="116"/>
      <c r="D90" s="116"/>
      <c r="E90" s="116"/>
      <c r="F90" s="113" t="s">
        <v>199</v>
      </c>
      <c r="G90" s="87"/>
      <c r="H90" s="87"/>
      <c r="I90" s="87"/>
      <c r="J90" s="87"/>
      <c r="K90" s="87"/>
      <c r="L90" s="87"/>
      <c r="M90" s="87"/>
      <c r="N90" s="87"/>
      <c r="O90" s="87"/>
      <c r="P90" s="87"/>
      <c r="Q90" s="87"/>
      <c r="R90" s="87"/>
    </row>
    <row r="91" spans="1:19" x14ac:dyDescent="0.25">
      <c r="B91" s="115"/>
      <c r="C91" s="117"/>
      <c r="D91" s="117"/>
      <c r="E91" s="117"/>
      <c r="F91" s="117"/>
    </row>
    <row r="92" spans="1:19" ht="54.95" customHeight="1" x14ac:dyDescent="0.25">
      <c r="A92" s="105">
        <v>8</v>
      </c>
      <c r="B92" s="201" t="str">
        <f>'02.Calificación del Candidato'!B22</f>
        <v>Liderazgo, trabajo en equipo y decisiones (complejidad relacionada con los equipos): este indicador cubre los requisitos de la dirección/liderazgo dentro del proyecto, programa o cartera. Este indicador se enfoca en la complejidad originada de las relaciones con el(los) equipo(s) y su madurez y por tanto la visión, guía y dirección que el equipo requiere para la entrega.</v>
      </c>
      <c r="C92" s="201"/>
      <c r="D92" s="201"/>
      <c r="E92" s="201"/>
      <c r="F92" s="201"/>
    </row>
    <row r="93" spans="1:19" ht="45.75" customHeight="1" x14ac:dyDescent="0.25">
      <c r="A93" s="107"/>
      <c r="B93" s="108" t="s">
        <v>241</v>
      </c>
      <c r="C93" s="118" t="s">
        <v>54</v>
      </c>
      <c r="D93" s="118" t="s">
        <v>52</v>
      </c>
      <c r="E93" s="118" t="s">
        <v>51</v>
      </c>
      <c r="F93" s="118" t="s">
        <v>260</v>
      </c>
      <c r="G93" s="87">
        <v>4</v>
      </c>
      <c r="H93" s="87"/>
      <c r="I93" s="87"/>
      <c r="J93" s="87"/>
      <c r="K93" s="87"/>
      <c r="L93" s="87"/>
      <c r="M93" s="87"/>
      <c r="N93" s="87"/>
      <c r="O93" s="87"/>
      <c r="P93" s="87"/>
      <c r="Q93" s="87"/>
      <c r="R93" s="87"/>
      <c r="S93" s="110"/>
    </row>
    <row r="94" spans="1:19" ht="30" customHeight="1" x14ac:dyDescent="0.25">
      <c r="A94" s="107"/>
      <c r="B94" s="108" t="s">
        <v>240</v>
      </c>
      <c r="C94" s="118" t="s">
        <v>67</v>
      </c>
      <c r="D94" s="118" t="s">
        <v>68</v>
      </c>
      <c r="E94" s="118" t="s">
        <v>69</v>
      </c>
      <c r="F94" s="118" t="s">
        <v>282</v>
      </c>
      <c r="G94" s="87"/>
      <c r="H94" s="87"/>
      <c r="I94" s="87"/>
      <c r="J94" s="87"/>
      <c r="K94" s="87"/>
      <c r="L94" s="87"/>
      <c r="M94" s="87"/>
      <c r="N94" s="87"/>
      <c r="O94" s="87"/>
      <c r="P94" s="87"/>
      <c r="Q94" s="87"/>
      <c r="R94" s="87"/>
      <c r="S94" s="110"/>
    </row>
    <row r="95" spans="1:19" ht="30" customHeight="1" x14ac:dyDescent="0.25">
      <c r="A95" s="107"/>
      <c r="B95" s="108" t="s">
        <v>242</v>
      </c>
      <c r="C95" s="109" t="s">
        <v>188</v>
      </c>
      <c r="D95" s="109" t="s">
        <v>187</v>
      </c>
      <c r="E95" s="109" t="s">
        <v>186</v>
      </c>
      <c r="F95" s="109" t="s">
        <v>185</v>
      </c>
      <c r="G95" s="87"/>
      <c r="H95" s="87"/>
      <c r="I95" s="87"/>
      <c r="J95" s="87"/>
      <c r="K95" s="87"/>
      <c r="L95" s="87"/>
      <c r="M95" s="87"/>
      <c r="N95" s="87"/>
      <c r="O95" s="87"/>
      <c r="P95" s="87"/>
      <c r="Q95" s="87"/>
      <c r="R95" s="87"/>
      <c r="S95" s="110"/>
    </row>
    <row r="96" spans="1:19" ht="30" customHeight="1" x14ac:dyDescent="0.25">
      <c r="A96" s="107"/>
      <c r="B96" s="108" t="s">
        <v>330</v>
      </c>
      <c r="C96" s="109" t="s">
        <v>285</v>
      </c>
      <c r="D96" s="109" t="s">
        <v>286</v>
      </c>
      <c r="E96" s="109" t="s">
        <v>283</v>
      </c>
      <c r="F96" s="109" t="s">
        <v>284</v>
      </c>
      <c r="G96" s="87"/>
      <c r="H96" s="87"/>
      <c r="I96" s="87"/>
      <c r="J96" s="87"/>
      <c r="K96" s="87"/>
      <c r="L96" s="87"/>
      <c r="M96" s="87"/>
      <c r="N96" s="87"/>
      <c r="O96" s="87"/>
      <c r="P96" s="87"/>
      <c r="Q96" s="87"/>
      <c r="R96" s="87"/>
      <c r="S96" s="110"/>
    </row>
    <row r="97" spans="1:19" ht="30" customHeight="1" x14ac:dyDescent="0.25">
      <c r="A97" s="107"/>
      <c r="B97" s="108" t="s">
        <v>331</v>
      </c>
      <c r="C97" s="109" t="s">
        <v>188</v>
      </c>
      <c r="D97" s="109" t="s">
        <v>187</v>
      </c>
      <c r="E97" s="109" t="s">
        <v>186</v>
      </c>
      <c r="F97" s="109" t="s">
        <v>185</v>
      </c>
      <c r="G97" s="87"/>
      <c r="H97" s="87"/>
      <c r="I97" s="87"/>
      <c r="J97" s="87"/>
      <c r="K97" s="87"/>
      <c r="L97" s="87"/>
      <c r="M97" s="87"/>
      <c r="N97" s="87"/>
      <c r="O97" s="87"/>
      <c r="P97" s="87"/>
      <c r="Q97" s="87"/>
      <c r="R97" s="87"/>
      <c r="S97" s="110"/>
    </row>
    <row r="98" spans="1:19" s="113" customFormat="1" ht="24" customHeight="1" x14ac:dyDescent="0.25">
      <c r="F98" s="113" t="s">
        <v>263</v>
      </c>
      <c r="G98" s="114">
        <f>IF(SUM(G93:G97)=0,"",AVERAGE(G93:G97))</f>
        <v>4</v>
      </c>
      <c r="H98" s="114" t="str">
        <f t="shared" ref="H98:R98" si="7">IF(SUM(H93:H97)=0,"",AVERAGE(H93:H97))</f>
        <v/>
      </c>
      <c r="I98" s="114" t="str">
        <f t="shared" si="7"/>
        <v/>
      </c>
      <c r="J98" s="114" t="str">
        <f t="shared" si="7"/>
        <v/>
      </c>
      <c r="K98" s="114" t="str">
        <f t="shared" si="7"/>
        <v/>
      </c>
      <c r="L98" s="114" t="str">
        <f t="shared" si="7"/>
        <v/>
      </c>
      <c r="M98" s="114" t="str">
        <f t="shared" si="7"/>
        <v/>
      </c>
      <c r="N98" s="114" t="str">
        <f t="shared" si="7"/>
        <v/>
      </c>
      <c r="O98" s="114" t="str">
        <f t="shared" si="7"/>
        <v/>
      </c>
      <c r="P98" s="114" t="str">
        <f t="shared" si="7"/>
        <v/>
      </c>
      <c r="Q98" s="114" t="str">
        <f t="shared" si="7"/>
        <v/>
      </c>
      <c r="R98" s="114" t="str">
        <f t="shared" si="7"/>
        <v/>
      </c>
    </row>
    <row r="99" spans="1:19" ht="24" customHeight="1" x14ac:dyDescent="0.25">
      <c r="B99" s="115"/>
      <c r="C99" s="116"/>
      <c r="D99" s="116"/>
      <c r="E99" s="116"/>
      <c r="F99" s="113" t="s">
        <v>199</v>
      </c>
      <c r="G99" s="87"/>
      <c r="H99" s="87"/>
      <c r="I99" s="87"/>
      <c r="J99" s="87"/>
      <c r="K99" s="87"/>
      <c r="L99" s="87"/>
      <c r="M99" s="87"/>
      <c r="N99" s="87"/>
      <c r="O99" s="87"/>
      <c r="P99" s="87"/>
      <c r="Q99" s="87"/>
      <c r="R99" s="87"/>
    </row>
    <row r="100" spans="1:19" x14ac:dyDescent="0.25">
      <c r="B100" s="115"/>
      <c r="C100" s="117"/>
      <c r="D100" s="117"/>
      <c r="E100" s="117"/>
      <c r="F100" s="117"/>
    </row>
    <row r="101" spans="1:19" ht="51.95" customHeight="1" x14ac:dyDescent="0.25">
      <c r="A101" s="105">
        <v>9</v>
      </c>
      <c r="B101" s="201" t="str">
        <f>'02.Calificación del Candidato'!B23</f>
        <v>Grado de innovación y condiciones generales (complejidad relacionada con la innovación): este indicador cubre la complejidad originada del grado de innovación técnica del proyecto, programa o cartera. Este indicador puede enfocarse en el aprendizaje y la inventiva asociada, requerida para innnovar y/o trabajar con resultados desconocidos, enfoques, procesos, herramientas y/o métodos.</v>
      </c>
      <c r="C101" s="201"/>
      <c r="D101" s="201"/>
      <c r="E101" s="201"/>
      <c r="F101" s="201"/>
    </row>
    <row r="102" spans="1:19" ht="30" customHeight="1" x14ac:dyDescent="0.25">
      <c r="A102" s="107"/>
      <c r="B102" s="108" t="s">
        <v>244</v>
      </c>
      <c r="C102" s="112" t="s">
        <v>287</v>
      </c>
      <c r="D102" s="109" t="s">
        <v>288</v>
      </c>
      <c r="E102" s="118" t="s">
        <v>289</v>
      </c>
      <c r="F102" s="118" t="s">
        <v>290</v>
      </c>
      <c r="G102" s="87">
        <v>1</v>
      </c>
      <c r="H102" s="87"/>
      <c r="I102" s="87"/>
      <c r="J102" s="87"/>
      <c r="K102" s="87"/>
      <c r="L102" s="87"/>
      <c r="M102" s="87"/>
      <c r="N102" s="87"/>
      <c r="O102" s="87"/>
      <c r="P102" s="87"/>
      <c r="Q102" s="87"/>
      <c r="R102" s="87"/>
      <c r="S102" s="110"/>
    </row>
    <row r="103" spans="1:19" ht="30" customHeight="1" x14ac:dyDescent="0.25">
      <c r="A103" s="107"/>
      <c r="B103" s="108" t="s">
        <v>245</v>
      </c>
      <c r="C103" s="112" t="s">
        <v>287</v>
      </c>
      <c r="D103" s="109" t="s">
        <v>288</v>
      </c>
      <c r="E103" s="118" t="s">
        <v>289</v>
      </c>
      <c r="F103" s="118" t="s">
        <v>290</v>
      </c>
      <c r="G103" s="87"/>
      <c r="H103" s="87"/>
      <c r="I103" s="87"/>
      <c r="J103" s="87"/>
      <c r="K103" s="87"/>
      <c r="L103" s="87"/>
      <c r="M103" s="87"/>
      <c r="N103" s="87"/>
      <c r="O103" s="87"/>
      <c r="P103" s="87"/>
      <c r="Q103" s="87"/>
      <c r="R103" s="87"/>
      <c r="S103" s="110"/>
    </row>
    <row r="104" spans="1:19" ht="30" customHeight="1" x14ac:dyDescent="0.25">
      <c r="A104" s="107"/>
      <c r="B104" s="108" t="s">
        <v>243</v>
      </c>
      <c r="C104" s="112" t="s">
        <v>287</v>
      </c>
      <c r="D104" s="109" t="s">
        <v>288</v>
      </c>
      <c r="E104" s="118" t="s">
        <v>289</v>
      </c>
      <c r="F104" s="118" t="s">
        <v>290</v>
      </c>
      <c r="G104" s="87"/>
      <c r="H104" s="87"/>
      <c r="I104" s="87"/>
      <c r="J104" s="87"/>
      <c r="K104" s="87"/>
      <c r="L104" s="87"/>
      <c r="M104" s="87"/>
      <c r="N104" s="87"/>
      <c r="O104" s="87"/>
      <c r="P104" s="87"/>
      <c r="Q104" s="87"/>
      <c r="R104" s="87"/>
      <c r="S104" s="110"/>
    </row>
    <row r="105" spans="1:19" ht="30" customHeight="1" x14ac:dyDescent="0.25">
      <c r="A105" s="107"/>
      <c r="B105" s="108" t="s">
        <v>246</v>
      </c>
      <c r="C105" s="118" t="s">
        <v>291</v>
      </c>
      <c r="D105" s="118" t="s">
        <v>292</v>
      </c>
      <c r="E105" s="118" t="s">
        <v>293</v>
      </c>
      <c r="F105" s="118" t="s">
        <v>294</v>
      </c>
      <c r="G105" s="87"/>
      <c r="H105" s="87"/>
      <c r="I105" s="87"/>
      <c r="J105" s="87"/>
      <c r="K105" s="87"/>
      <c r="L105" s="87"/>
      <c r="M105" s="87"/>
      <c r="N105" s="87"/>
      <c r="O105" s="87"/>
      <c r="P105" s="87"/>
      <c r="Q105" s="87"/>
      <c r="R105" s="87"/>
      <c r="S105" s="110"/>
    </row>
    <row r="106" spans="1:19" s="113" customFormat="1" ht="24" customHeight="1" x14ac:dyDescent="0.25">
      <c r="F106" s="113" t="s">
        <v>263</v>
      </c>
      <c r="G106" s="114">
        <f>IF(SUM(G102:G105)=0,"",AVERAGE(G102:G105))</f>
        <v>1</v>
      </c>
      <c r="H106" s="114" t="str">
        <f t="shared" ref="H106:R106" si="8">IF(SUM(H102:H105)=0,"",AVERAGE(H102:H105))</f>
        <v/>
      </c>
      <c r="I106" s="114" t="str">
        <f t="shared" si="8"/>
        <v/>
      </c>
      <c r="J106" s="114" t="str">
        <f t="shared" si="8"/>
        <v/>
      </c>
      <c r="K106" s="114" t="str">
        <f t="shared" si="8"/>
        <v/>
      </c>
      <c r="L106" s="114" t="str">
        <f t="shared" si="8"/>
        <v/>
      </c>
      <c r="M106" s="114" t="str">
        <f t="shared" si="8"/>
        <v/>
      </c>
      <c r="N106" s="114" t="str">
        <f t="shared" si="8"/>
        <v/>
      </c>
      <c r="O106" s="114" t="str">
        <f t="shared" si="8"/>
        <v/>
      </c>
      <c r="P106" s="114" t="str">
        <f t="shared" si="8"/>
        <v/>
      </c>
      <c r="Q106" s="114" t="str">
        <f t="shared" si="8"/>
        <v/>
      </c>
      <c r="R106" s="114" t="str">
        <f t="shared" si="8"/>
        <v/>
      </c>
    </row>
    <row r="107" spans="1:19" ht="24" customHeight="1" x14ac:dyDescent="0.25">
      <c r="B107" s="115"/>
      <c r="C107" s="116"/>
      <c r="D107" s="116"/>
      <c r="E107" s="116"/>
      <c r="F107" s="113" t="s">
        <v>199</v>
      </c>
      <c r="G107" s="87"/>
      <c r="H107" s="87"/>
      <c r="I107" s="87"/>
      <c r="J107" s="87"/>
      <c r="K107" s="87"/>
      <c r="L107" s="87"/>
      <c r="M107" s="87"/>
      <c r="N107" s="87"/>
      <c r="O107" s="87"/>
      <c r="P107" s="87"/>
      <c r="Q107" s="87"/>
      <c r="R107" s="87"/>
    </row>
    <row r="108" spans="1:19" x14ac:dyDescent="0.25">
      <c r="B108" s="115"/>
      <c r="C108" s="117"/>
      <c r="D108" s="117"/>
      <c r="E108" s="117"/>
      <c r="F108" s="117"/>
    </row>
    <row r="109" spans="1:19" ht="57" customHeight="1" x14ac:dyDescent="0.25">
      <c r="A109" s="105">
        <v>10</v>
      </c>
      <c r="B109" s="201" t="str">
        <f>'02.Calificación del Candidato'!B24</f>
        <v>Demanda de coordinación (complejidad relacionada con la autonomía): este indicador cubre la cantidad de autonomía y responsabilidad que le ha sido dada al director/líder del proyecto, programa o cartera o que ha sido tomada/mostrada. Este indicador se enfoca en la coordinación, comunicación, promoción y defensa de los intereses del proyecto, programa o cartera con otros.</v>
      </c>
      <c r="C109" s="201"/>
      <c r="D109" s="201"/>
      <c r="E109" s="201"/>
      <c r="F109" s="201"/>
    </row>
    <row r="110" spans="1:19" ht="30" customHeight="1" x14ac:dyDescent="0.25">
      <c r="A110" s="107"/>
      <c r="B110" s="108" t="s">
        <v>247</v>
      </c>
      <c r="C110" s="109" t="s">
        <v>188</v>
      </c>
      <c r="D110" s="109" t="s">
        <v>187</v>
      </c>
      <c r="E110" s="109" t="s">
        <v>186</v>
      </c>
      <c r="F110" s="109" t="s">
        <v>185</v>
      </c>
      <c r="G110" s="120">
        <v>2</v>
      </c>
      <c r="H110" s="120"/>
      <c r="I110" s="120"/>
      <c r="J110" s="120"/>
      <c r="K110" s="120"/>
      <c r="L110" s="120"/>
      <c r="M110" s="120"/>
      <c r="N110" s="120"/>
      <c r="O110" s="120"/>
      <c r="P110" s="120"/>
      <c r="Q110" s="120"/>
      <c r="R110" s="120"/>
      <c r="S110" s="110"/>
    </row>
    <row r="111" spans="1:19" ht="30" customHeight="1" x14ac:dyDescent="0.25">
      <c r="A111" s="107"/>
      <c r="B111" s="108" t="s">
        <v>248</v>
      </c>
      <c r="C111" s="109" t="s">
        <v>188</v>
      </c>
      <c r="D111" s="109" t="s">
        <v>187</v>
      </c>
      <c r="E111" s="109" t="s">
        <v>186</v>
      </c>
      <c r="F111" s="109" t="s">
        <v>185</v>
      </c>
      <c r="G111" s="120"/>
      <c r="H111" s="120"/>
      <c r="I111" s="120"/>
      <c r="J111" s="120"/>
      <c r="K111" s="120"/>
      <c r="L111" s="120"/>
      <c r="M111" s="120"/>
      <c r="N111" s="120"/>
      <c r="O111" s="120"/>
      <c r="P111" s="120"/>
      <c r="Q111" s="120"/>
      <c r="R111" s="120"/>
      <c r="S111" s="110"/>
    </row>
    <row r="112" spans="1:19" ht="30" customHeight="1" x14ac:dyDescent="0.25">
      <c r="A112" s="107"/>
      <c r="B112" s="108" t="s">
        <v>333</v>
      </c>
      <c r="C112" s="109" t="s">
        <v>188</v>
      </c>
      <c r="D112" s="109" t="s">
        <v>187</v>
      </c>
      <c r="E112" s="109" t="s">
        <v>186</v>
      </c>
      <c r="F112" s="109" t="s">
        <v>185</v>
      </c>
      <c r="G112" s="120"/>
      <c r="H112" s="120"/>
      <c r="I112" s="120"/>
      <c r="J112" s="120"/>
      <c r="K112" s="120"/>
      <c r="L112" s="120"/>
      <c r="M112" s="120"/>
      <c r="N112" s="120"/>
      <c r="O112" s="120"/>
      <c r="P112" s="120"/>
      <c r="Q112" s="120"/>
      <c r="R112" s="120"/>
      <c r="S112" s="110"/>
    </row>
    <row r="113" spans="2:18" s="113" customFormat="1" ht="24" customHeight="1" x14ac:dyDescent="0.25">
      <c r="F113" s="113" t="s">
        <v>263</v>
      </c>
      <c r="G113" s="114">
        <f>IF(SUM(G110:G112)=0,"",AVERAGE(G110:G112))</f>
        <v>2</v>
      </c>
      <c r="H113" s="114" t="str">
        <f t="shared" ref="H113:R113" si="9">IF(SUM(H110:H112)=0,"",AVERAGE(H110:H112))</f>
        <v/>
      </c>
      <c r="I113" s="114" t="str">
        <f t="shared" si="9"/>
        <v/>
      </c>
      <c r="J113" s="114" t="str">
        <f t="shared" si="9"/>
        <v/>
      </c>
      <c r="K113" s="114" t="str">
        <f t="shared" si="9"/>
        <v/>
      </c>
      <c r="L113" s="114" t="str">
        <f t="shared" si="9"/>
        <v/>
      </c>
      <c r="M113" s="114" t="str">
        <f t="shared" si="9"/>
        <v/>
      </c>
      <c r="N113" s="114" t="str">
        <f t="shared" si="9"/>
        <v/>
      </c>
      <c r="O113" s="114" t="str">
        <f t="shared" si="9"/>
        <v/>
      </c>
      <c r="P113" s="114" t="str">
        <f t="shared" si="9"/>
        <v/>
      </c>
      <c r="Q113" s="114" t="str">
        <f t="shared" si="9"/>
        <v/>
      </c>
      <c r="R113" s="114" t="str">
        <f t="shared" si="9"/>
        <v/>
      </c>
    </row>
    <row r="114" spans="2:18" ht="24" customHeight="1" x14ac:dyDescent="0.25">
      <c r="B114" s="115"/>
      <c r="C114" s="116"/>
      <c r="D114" s="116"/>
      <c r="E114" s="116"/>
      <c r="F114" s="113" t="s">
        <v>199</v>
      </c>
      <c r="G114" s="87"/>
      <c r="H114" s="87"/>
      <c r="I114" s="87"/>
      <c r="J114" s="87"/>
      <c r="K114" s="87"/>
      <c r="L114" s="87"/>
      <c r="M114" s="87"/>
      <c r="N114" s="87"/>
      <c r="O114" s="87"/>
      <c r="P114" s="87"/>
      <c r="Q114" s="87"/>
      <c r="R114" s="87"/>
    </row>
    <row r="115" spans="2:18" ht="17.100000000000001" customHeight="1" x14ac:dyDescent="0.25"/>
    <row r="116" spans="2:18" ht="17.100000000000001" customHeight="1" x14ac:dyDescent="0.25">
      <c r="D116" s="102" t="s">
        <v>353</v>
      </c>
    </row>
    <row r="117" spans="2:18" ht="17.100000000000001" customHeight="1" x14ac:dyDescent="0.25">
      <c r="E117" s="121" t="s">
        <v>354</v>
      </c>
      <c r="F117" s="101">
        <v>1</v>
      </c>
      <c r="G117" s="122">
        <f>IF(G21="",G20,G21)</f>
        <v>1</v>
      </c>
      <c r="H117" s="122" t="str">
        <f t="shared" ref="H117:R117" si="10">IF(H21="",H20,H21)</f>
        <v/>
      </c>
      <c r="I117" s="122" t="str">
        <f t="shared" si="10"/>
        <v/>
      </c>
      <c r="J117" s="122" t="str">
        <f t="shared" si="10"/>
        <v/>
      </c>
      <c r="K117" s="122" t="str">
        <f t="shared" si="10"/>
        <v/>
      </c>
      <c r="L117" s="122" t="str">
        <f t="shared" si="10"/>
        <v/>
      </c>
      <c r="M117" s="122" t="str">
        <f t="shared" si="10"/>
        <v/>
      </c>
      <c r="N117" s="122" t="str">
        <f t="shared" si="10"/>
        <v/>
      </c>
      <c r="O117" s="122" t="str">
        <f t="shared" si="10"/>
        <v/>
      </c>
      <c r="P117" s="122" t="str">
        <f t="shared" si="10"/>
        <v/>
      </c>
      <c r="Q117" s="122" t="str">
        <f t="shared" si="10"/>
        <v/>
      </c>
      <c r="R117" s="122" t="str">
        <f t="shared" si="10"/>
        <v/>
      </c>
    </row>
    <row r="118" spans="2:18" ht="17.100000000000001" customHeight="1" x14ac:dyDescent="0.25">
      <c r="E118" s="121" t="s">
        <v>354</v>
      </c>
      <c r="F118" s="101">
        <f>1+F117</f>
        <v>2</v>
      </c>
      <c r="G118" s="122">
        <f>IF(G28="",G27,G28)</f>
        <v>2</v>
      </c>
      <c r="H118" s="122" t="str">
        <f t="shared" ref="H118:R118" si="11">IF(H28="",H27,H28)</f>
        <v/>
      </c>
      <c r="I118" s="122" t="str">
        <f t="shared" si="11"/>
        <v/>
      </c>
      <c r="J118" s="122" t="str">
        <f t="shared" si="11"/>
        <v/>
      </c>
      <c r="K118" s="122" t="str">
        <f t="shared" si="11"/>
        <v/>
      </c>
      <c r="L118" s="122" t="str">
        <f t="shared" si="11"/>
        <v/>
      </c>
      <c r="M118" s="122" t="str">
        <f t="shared" si="11"/>
        <v/>
      </c>
      <c r="N118" s="122" t="str">
        <f t="shared" si="11"/>
        <v/>
      </c>
      <c r="O118" s="122" t="str">
        <f t="shared" si="11"/>
        <v/>
      </c>
      <c r="P118" s="122" t="str">
        <f t="shared" si="11"/>
        <v/>
      </c>
      <c r="Q118" s="122" t="str">
        <f t="shared" si="11"/>
        <v/>
      </c>
      <c r="R118" s="122" t="str">
        <f t="shared" si="11"/>
        <v/>
      </c>
    </row>
    <row r="119" spans="2:18" ht="17.100000000000001" customHeight="1" x14ac:dyDescent="0.25">
      <c r="E119" s="121" t="s">
        <v>354</v>
      </c>
      <c r="F119" s="101">
        <f t="shared" ref="F119:F126" si="12">1+F118</f>
        <v>3</v>
      </c>
      <c r="G119" s="122">
        <f>IF(G41="",G40,G41)</f>
        <v>3</v>
      </c>
      <c r="H119" s="122" t="str">
        <f t="shared" ref="H119:R119" si="13">IF(H41="",H40,H41)</f>
        <v/>
      </c>
      <c r="I119" s="122" t="str">
        <f t="shared" si="13"/>
        <v/>
      </c>
      <c r="J119" s="122" t="str">
        <f t="shared" si="13"/>
        <v/>
      </c>
      <c r="K119" s="122" t="str">
        <f t="shared" si="13"/>
        <v/>
      </c>
      <c r="L119" s="122" t="str">
        <f t="shared" si="13"/>
        <v/>
      </c>
      <c r="M119" s="122" t="str">
        <f t="shared" si="13"/>
        <v/>
      </c>
      <c r="N119" s="122" t="str">
        <f t="shared" si="13"/>
        <v/>
      </c>
      <c r="O119" s="122" t="str">
        <f t="shared" si="13"/>
        <v/>
      </c>
      <c r="P119" s="122" t="str">
        <f t="shared" si="13"/>
        <v/>
      </c>
      <c r="Q119" s="122" t="str">
        <f t="shared" si="13"/>
        <v/>
      </c>
      <c r="R119" s="122" t="str">
        <f t="shared" si="13"/>
        <v/>
      </c>
    </row>
    <row r="120" spans="2:18" ht="17.100000000000001" customHeight="1" x14ac:dyDescent="0.25">
      <c r="E120" s="121" t="s">
        <v>354</v>
      </c>
      <c r="F120" s="101">
        <f t="shared" si="12"/>
        <v>4</v>
      </c>
      <c r="G120" s="122">
        <f>IF(G52="",G51,G52)</f>
        <v>4</v>
      </c>
      <c r="H120" s="122" t="str">
        <f t="shared" ref="H120:R120" si="14">IF(H52="",H51,H52)</f>
        <v/>
      </c>
      <c r="I120" s="122" t="str">
        <f t="shared" si="14"/>
        <v/>
      </c>
      <c r="J120" s="122" t="str">
        <f t="shared" si="14"/>
        <v/>
      </c>
      <c r="K120" s="122" t="str">
        <f t="shared" si="14"/>
        <v/>
      </c>
      <c r="L120" s="122" t="str">
        <f t="shared" si="14"/>
        <v/>
      </c>
      <c r="M120" s="122" t="str">
        <f t="shared" si="14"/>
        <v/>
      </c>
      <c r="N120" s="122" t="str">
        <f t="shared" si="14"/>
        <v/>
      </c>
      <c r="O120" s="122" t="str">
        <f t="shared" si="14"/>
        <v/>
      </c>
      <c r="P120" s="122" t="str">
        <f t="shared" si="14"/>
        <v/>
      </c>
      <c r="Q120" s="122" t="str">
        <f t="shared" si="14"/>
        <v/>
      </c>
      <c r="R120" s="122" t="str">
        <f t="shared" si="14"/>
        <v/>
      </c>
    </row>
    <row r="121" spans="2:18" ht="17.100000000000001" customHeight="1" x14ac:dyDescent="0.25">
      <c r="E121" s="121" t="s">
        <v>354</v>
      </c>
      <c r="F121" s="101">
        <f t="shared" si="12"/>
        <v>5</v>
      </c>
      <c r="G121" s="122">
        <f>IF(G65="",G64,G65)</f>
        <v>1</v>
      </c>
      <c r="H121" s="122" t="str">
        <f t="shared" ref="H121:R121" si="15">IF(H65="",H64,H65)</f>
        <v/>
      </c>
      <c r="I121" s="122" t="str">
        <f t="shared" si="15"/>
        <v/>
      </c>
      <c r="J121" s="122" t="str">
        <f t="shared" si="15"/>
        <v/>
      </c>
      <c r="K121" s="122" t="str">
        <f t="shared" si="15"/>
        <v/>
      </c>
      <c r="L121" s="122" t="str">
        <f t="shared" si="15"/>
        <v/>
      </c>
      <c r="M121" s="122" t="str">
        <f t="shared" si="15"/>
        <v/>
      </c>
      <c r="N121" s="122" t="str">
        <f t="shared" si="15"/>
        <v/>
      </c>
      <c r="O121" s="122" t="str">
        <f t="shared" si="15"/>
        <v/>
      </c>
      <c r="P121" s="122" t="str">
        <f t="shared" si="15"/>
        <v/>
      </c>
      <c r="Q121" s="122" t="str">
        <f t="shared" si="15"/>
        <v/>
      </c>
      <c r="R121" s="122" t="str">
        <f t="shared" si="15"/>
        <v/>
      </c>
    </row>
    <row r="122" spans="2:18" ht="17.100000000000001" customHeight="1" x14ac:dyDescent="0.25">
      <c r="E122" s="121" t="s">
        <v>354</v>
      </c>
      <c r="F122" s="101">
        <f t="shared" si="12"/>
        <v>6</v>
      </c>
      <c r="G122" s="122">
        <f>IF(G77="",G76,G77)</f>
        <v>2</v>
      </c>
      <c r="H122" s="122" t="str">
        <f t="shared" ref="H122:R122" si="16">IF(H77="",H76,H77)</f>
        <v/>
      </c>
      <c r="I122" s="122" t="str">
        <f t="shared" si="16"/>
        <v/>
      </c>
      <c r="J122" s="122" t="str">
        <f t="shared" si="16"/>
        <v/>
      </c>
      <c r="K122" s="122" t="str">
        <f t="shared" si="16"/>
        <v/>
      </c>
      <c r="L122" s="122" t="str">
        <f t="shared" si="16"/>
        <v/>
      </c>
      <c r="M122" s="122" t="str">
        <f t="shared" si="16"/>
        <v/>
      </c>
      <c r="N122" s="122" t="str">
        <f t="shared" si="16"/>
        <v/>
      </c>
      <c r="O122" s="122" t="str">
        <f t="shared" si="16"/>
        <v/>
      </c>
      <c r="P122" s="122" t="str">
        <f t="shared" si="16"/>
        <v/>
      </c>
      <c r="Q122" s="122" t="str">
        <f t="shared" si="16"/>
        <v/>
      </c>
      <c r="R122" s="122" t="str">
        <f t="shared" si="16"/>
        <v/>
      </c>
    </row>
    <row r="123" spans="2:18" ht="17.100000000000001" customHeight="1" x14ac:dyDescent="0.25">
      <c r="E123" s="121" t="s">
        <v>354</v>
      </c>
      <c r="F123" s="101">
        <f t="shared" si="12"/>
        <v>7</v>
      </c>
      <c r="G123" s="122">
        <f>IF(G90="",G89,G90)</f>
        <v>3</v>
      </c>
      <c r="H123" s="122" t="str">
        <f t="shared" ref="H123:R123" si="17">IF(H90="",H89,H90)</f>
        <v/>
      </c>
      <c r="I123" s="122" t="str">
        <f t="shared" si="17"/>
        <v/>
      </c>
      <c r="J123" s="122" t="str">
        <f t="shared" si="17"/>
        <v/>
      </c>
      <c r="K123" s="122" t="str">
        <f t="shared" si="17"/>
        <v/>
      </c>
      <c r="L123" s="122" t="str">
        <f t="shared" si="17"/>
        <v/>
      </c>
      <c r="M123" s="122" t="str">
        <f t="shared" si="17"/>
        <v/>
      </c>
      <c r="N123" s="122" t="str">
        <f t="shared" si="17"/>
        <v/>
      </c>
      <c r="O123" s="122" t="str">
        <f t="shared" si="17"/>
        <v/>
      </c>
      <c r="P123" s="122" t="str">
        <f t="shared" si="17"/>
        <v/>
      </c>
      <c r="Q123" s="122" t="str">
        <f t="shared" si="17"/>
        <v/>
      </c>
      <c r="R123" s="122" t="str">
        <f t="shared" si="17"/>
        <v/>
      </c>
    </row>
    <row r="124" spans="2:18" ht="17.100000000000001" customHeight="1" x14ac:dyDescent="0.25">
      <c r="E124" s="121" t="s">
        <v>354</v>
      </c>
      <c r="F124" s="101">
        <f t="shared" si="12"/>
        <v>8</v>
      </c>
      <c r="G124" s="122">
        <f>IF(G99="",G98,G99)</f>
        <v>4</v>
      </c>
      <c r="H124" s="122" t="str">
        <f t="shared" ref="H124:R124" si="18">IF(H99="",H98,H99)</f>
        <v/>
      </c>
      <c r="I124" s="122" t="str">
        <f t="shared" si="18"/>
        <v/>
      </c>
      <c r="J124" s="122" t="str">
        <f t="shared" si="18"/>
        <v/>
      </c>
      <c r="K124" s="122" t="str">
        <f t="shared" si="18"/>
        <v/>
      </c>
      <c r="L124" s="122" t="str">
        <f t="shared" si="18"/>
        <v/>
      </c>
      <c r="M124" s="122" t="str">
        <f t="shared" si="18"/>
        <v/>
      </c>
      <c r="N124" s="122" t="str">
        <f t="shared" si="18"/>
        <v/>
      </c>
      <c r="O124" s="122" t="str">
        <f t="shared" si="18"/>
        <v/>
      </c>
      <c r="P124" s="122" t="str">
        <f t="shared" si="18"/>
        <v/>
      </c>
      <c r="Q124" s="122" t="str">
        <f t="shared" si="18"/>
        <v/>
      </c>
      <c r="R124" s="122" t="str">
        <f t="shared" si="18"/>
        <v/>
      </c>
    </row>
    <row r="125" spans="2:18" ht="17.100000000000001" customHeight="1" x14ac:dyDescent="0.25">
      <c r="E125" s="121" t="s">
        <v>354</v>
      </c>
      <c r="F125" s="101">
        <f t="shared" si="12"/>
        <v>9</v>
      </c>
      <c r="G125" s="122">
        <f>IF(G107="",G106,G107)</f>
        <v>1</v>
      </c>
      <c r="H125" s="122" t="str">
        <f t="shared" ref="H125:R125" si="19">IF(H107="",H106,H107)</f>
        <v/>
      </c>
      <c r="I125" s="122" t="str">
        <f t="shared" si="19"/>
        <v/>
      </c>
      <c r="J125" s="122" t="str">
        <f t="shared" si="19"/>
        <v/>
      </c>
      <c r="K125" s="122" t="str">
        <f t="shared" si="19"/>
        <v/>
      </c>
      <c r="L125" s="122" t="str">
        <f t="shared" si="19"/>
        <v/>
      </c>
      <c r="M125" s="122" t="str">
        <f t="shared" si="19"/>
        <v/>
      </c>
      <c r="N125" s="122" t="str">
        <f t="shared" si="19"/>
        <v/>
      </c>
      <c r="O125" s="122" t="str">
        <f t="shared" si="19"/>
        <v/>
      </c>
      <c r="P125" s="122" t="str">
        <f t="shared" si="19"/>
        <v/>
      </c>
      <c r="Q125" s="122" t="str">
        <f t="shared" si="19"/>
        <v/>
      </c>
      <c r="R125" s="122" t="str">
        <f t="shared" si="19"/>
        <v/>
      </c>
    </row>
    <row r="126" spans="2:18" ht="17.100000000000001" customHeight="1" x14ac:dyDescent="0.25">
      <c r="E126" s="121" t="s">
        <v>354</v>
      </c>
      <c r="F126" s="101">
        <f t="shared" si="12"/>
        <v>10</v>
      </c>
      <c r="G126" s="122">
        <f>IF(G114="",G113,G114)</f>
        <v>2</v>
      </c>
      <c r="H126" s="122" t="str">
        <f t="shared" ref="H126:R126" si="20">IF(H114="",H113,H114)</f>
        <v/>
      </c>
      <c r="I126" s="122" t="str">
        <f t="shared" si="20"/>
        <v/>
      </c>
      <c r="J126" s="122" t="str">
        <f t="shared" si="20"/>
        <v/>
      </c>
      <c r="K126" s="122" t="str">
        <f t="shared" si="20"/>
        <v/>
      </c>
      <c r="L126" s="122" t="str">
        <f t="shared" si="20"/>
        <v/>
      </c>
      <c r="M126" s="122" t="str">
        <f t="shared" si="20"/>
        <v/>
      </c>
      <c r="N126" s="122" t="str">
        <f t="shared" si="20"/>
        <v/>
      </c>
      <c r="O126" s="122" t="str">
        <f t="shared" si="20"/>
        <v/>
      </c>
      <c r="P126" s="122" t="str">
        <f t="shared" si="20"/>
        <v/>
      </c>
      <c r="Q126" s="122" t="str">
        <f t="shared" si="20"/>
        <v/>
      </c>
      <c r="R126" s="122" t="str">
        <f t="shared" si="20"/>
        <v/>
      </c>
    </row>
    <row r="127" spans="2:18" ht="17.100000000000001" customHeight="1" x14ac:dyDescent="0.25">
      <c r="B127" s="121" t="str">
        <f>'02.Calificación del Candidato'!B29</f>
        <v>Promedio general requerido para la cualificación</v>
      </c>
      <c r="C127" s="101" t="str">
        <f>IF($E$4="A",3.2,IF($E$4="B",2.5,IF($E$4="C",1.6,"")))</f>
        <v/>
      </c>
      <c r="G127" s="123">
        <f>SUM(G117:G126)/10</f>
        <v>2.2999999999999998</v>
      </c>
      <c r="H127" s="123">
        <f t="shared" ref="H127:R127" si="21">SUM(H117:H126)/10</f>
        <v>0</v>
      </c>
      <c r="I127" s="123">
        <f t="shared" si="21"/>
        <v>0</v>
      </c>
      <c r="J127" s="123">
        <f t="shared" si="21"/>
        <v>0</v>
      </c>
      <c r="K127" s="123">
        <f t="shared" si="21"/>
        <v>0</v>
      </c>
      <c r="L127" s="123">
        <f t="shared" ref="L127:M127" si="22">SUM(L117:L126)/10</f>
        <v>0</v>
      </c>
      <c r="M127" s="123">
        <f t="shared" si="22"/>
        <v>0</v>
      </c>
      <c r="N127" s="123">
        <f t="shared" si="21"/>
        <v>0</v>
      </c>
      <c r="O127" s="123">
        <f t="shared" si="21"/>
        <v>0</v>
      </c>
      <c r="P127" s="123">
        <f t="shared" si="21"/>
        <v>0</v>
      </c>
      <c r="Q127" s="123">
        <f t="shared" si="21"/>
        <v>0</v>
      </c>
      <c r="R127" s="123">
        <f t="shared" si="21"/>
        <v>0</v>
      </c>
    </row>
    <row r="128" spans="2:18" ht="17.100000000000001" customHeight="1" x14ac:dyDescent="0.25">
      <c r="G128" s="158" t="str">
        <f t="shared" ref="G128:R128" si="23">IF(G127&gt;$C$127,"OK","")</f>
        <v/>
      </c>
      <c r="H128" s="123" t="str">
        <f t="shared" si="23"/>
        <v/>
      </c>
      <c r="I128" s="123" t="str">
        <f t="shared" si="23"/>
        <v/>
      </c>
      <c r="J128" s="123" t="str">
        <f t="shared" si="23"/>
        <v/>
      </c>
      <c r="K128" s="123" t="str">
        <f t="shared" si="23"/>
        <v/>
      </c>
      <c r="L128" s="123" t="str">
        <f t="shared" si="23"/>
        <v/>
      </c>
      <c r="M128" s="123" t="str">
        <f t="shared" si="23"/>
        <v/>
      </c>
      <c r="N128" s="123" t="str">
        <f t="shared" si="23"/>
        <v/>
      </c>
      <c r="O128" s="123" t="str">
        <f t="shared" si="23"/>
        <v/>
      </c>
      <c r="P128" s="123" t="str">
        <f t="shared" si="23"/>
        <v/>
      </c>
      <c r="Q128" s="123" t="str">
        <f t="shared" si="23"/>
        <v/>
      </c>
      <c r="R128" s="123" t="str">
        <f t="shared" si="23"/>
        <v/>
      </c>
    </row>
    <row r="129" spans="2:2" ht="17.100000000000001" customHeight="1" x14ac:dyDescent="0.25"/>
    <row r="130" spans="2:2" ht="17.100000000000001" customHeight="1" x14ac:dyDescent="0.25">
      <c r="B130" s="124"/>
    </row>
    <row r="131" spans="2:2" ht="17.100000000000001" customHeight="1" x14ac:dyDescent="0.25"/>
    <row r="132" spans="2:2" ht="17.100000000000001" customHeight="1" x14ac:dyDescent="0.25"/>
    <row r="133" spans="2:2" ht="17.100000000000001" customHeight="1" x14ac:dyDescent="0.25"/>
    <row r="134" spans="2:2" ht="17.100000000000001" customHeight="1" x14ac:dyDescent="0.25"/>
    <row r="135" spans="2:2" ht="17.100000000000001" customHeight="1" x14ac:dyDescent="0.25"/>
    <row r="136" spans="2:2" ht="17.100000000000001" customHeight="1" x14ac:dyDescent="0.25"/>
    <row r="137" spans="2:2" ht="17.100000000000001" customHeight="1" x14ac:dyDescent="0.25"/>
    <row r="138" spans="2:2" ht="17.100000000000001" customHeight="1" x14ac:dyDescent="0.25"/>
    <row r="139" spans="2:2" ht="17.100000000000001" customHeight="1" x14ac:dyDescent="0.25"/>
    <row r="140" spans="2:2" ht="17.100000000000001" customHeight="1" x14ac:dyDescent="0.25"/>
    <row r="141" spans="2:2" ht="17.100000000000001" customHeight="1" x14ac:dyDescent="0.25"/>
    <row r="142" spans="2:2" ht="17.100000000000001" customHeight="1" x14ac:dyDescent="0.25"/>
    <row r="143" spans="2:2" ht="17.100000000000001" customHeight="1" x14ac:dyDescent="0.25"/>
    <row r="144" spans="2:2"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sheetData>
  <mergeCells count="17">
    <mergeCell ref="A6:A7"/>
    <mergeCell ref="B6:B7"/>
    <mergeCell ref="C6:F6"/>
    <mergeCell ref="G6:R6"/>
    <mergeCell ref="A2:B3"/>
    <mergeCell ref="B109:F109"/>
    <mergeCell ref="S6:S7"/>
    <mergeCell ref="T6:T7"/>
    <mergeCell ref="B8:F8"/>
    <mergeCell ref="B23:F23"/>
    <mergeCell ref="B30:F30"/>
    <mergeCell ref="B43:F43"/>
    <mergeCell ref="B54:F54"/>
    <mergeCell ref="B67:F67"/>
    <mergeCell ref="B79:F79"/>
    <mergeCell ref="B92:F92"/>
    <mergeCell ref="B101:F101"/>
  </mergeCells>
  <conditionalFormatting sqref="G128:R128">
    <cfRule type="cellIs" dxfId="2" priority="1" operator="equal">
      <formula>"OK"</formula>
    </cfRule>
  </conditionalFormatting>
  <dataValidations disablePrompts="1" count="2">
    <dataValidation type="whole" allowBlank="1" showInputMessage="1" showErrorMessage="1" sqref="G93:R97 G102:R105 G9:R19 G24:R26 G65:R65 G44:R50 G55:R63 G68:R75 G80:R88 G110:R112 G21:R21 G28:R28 G41:R41 G77:R77 G90:R90 G99:R99 G107:R107 G114:R114 G52:R52 K31:R39 G31:J37 G39:J39" xr:uid="{7CB8D4F7-3C96-4F1B-9BC5-D1A815AB237E}">
      <formula1>1</formula1>
      <formula2>4</formula2>
    </dataValidation>
    <dataValidation allowBlank="1" showDropDown="1" showInputMessage="1" showErrorMessage="1" sqref="E4" xr:uid="{1AA8C373-CEBF-40EB-9EDB-17B27FC52BB8}"/>
  </dataValidations>
  <pageMargins left="0.7" right="0.7" top="0.75" bottom="0.75" header="0.3" footer="0.3"/>
  <pageSetup paperSize="9" orientation="portrait" horizontalDpi="1200" verticalDpi="1200" r:id="rId1"/>
  <ignoredErrors>
    <ignoredError sqref="E35 E55:E56"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210C-27A6-41A8-9AC3-F63A944A8B7D}">
  <dimension ref="A2:T162"/>
  <sheetViews>
    <sheetView zoomScale="120" zoomScaleNormal="120" workbookViewId="0">
      <pane ySplit="7" topLeftCell="A8" activePane="bottomLeft" state="frozen"/>
      <selection pane="bottomLeft" activeCell="D4" sqref="D4"/>
    </sheetView>
  </sheetViews>
  <sheetFormatPr baseColWidth="10" defaultColWidth="10.85546875" defaultRowHeight="12.75" x14ac:dyDescent="0.25"/>
  <cols>
    <col min="1" max="1" width="3.85546875" style="99" customWidth="1"/>
    <col min="2" max="2" width="41.28515625" style="100" customWidth="1"/>
    <col min="3" max="3" width="12.7109375" style="100" customWidth="1"/>
    <col min="4" max="4" width="13.85546875" style="100" customWidth="1"/>
    <col min="5" max="5" width="13.140625" style="100" customWidth="1"/>
    <col min="6" max="6" width="12.42578125" style="100" customWidth="1"/>
    <col min="7" max="18" width="4.85546875" style="101" customWidth="1"/>
    <col min="19" max="19" width="40.85546875" style="100" customWidth="1"/>
    <col min="20" max="20" width="30.85546875" style="100" customWidth="1"/>
    <col min="21" max="16384" width="10.85546875" style="100"/>
  </cols>
  <sheetData>
    <row r="2" spans="1:20" s="88" customFormat="1" ht="20.100000000000001" customHeight="1" x14ac:dyDescent="0.25">
      <c r="A2" s="208" t="s">
        <v>124</v>
      </c>
      <c r="B2" s="208"/>
      <c r="C2" s="97"/>
      <c r="D2" s="89" t="s">
        <v>110</v>
      </c>
      <c r="E2" s="90">
        <f>'02.Calificación del Candidato'!C8</f>
        <v>0</v>
      </c>
      <c r="F2" s="90"/>
      <c r="G2" s="90"/>
      <c r="H2" s="90"/>
      <c r="I2" s="90"/>
      <c r="J2" s="90"/>
      <c r="K2" s="91"/>
      <c r="L2" s="91"/>
      <c r="M2" s="91"/>
      <c r="O2" s="92"/>
      <c r="P2" s="92"/>
      <c r="Q2" s="92"/>
      <c r="R2" s="93" t="s">
        <v>111</v>
      </c>
      <c r="S2" s="94">
        <f>'03.Calificación del Evaluador'!AA8</f>
        <v>0</v>
      </c>
    </row>
    <row r="3" spans="1:20" s="88" customFormat="1" ht="20.100000000000001" customHeight="1" x14ac:dyDescent="0.25">
      <c r="A3" s="209"/>
      <c r="B3" s="209"/>
      <c r="C3" s="97"/>
      <c r="D3" s="89" t="s">
        <v>398</v>
      </c>
      <c r="E3" s="90">
        <f>'03.Calificación del Evaluador'!H9</f>
        <v>0</v>
      </c>
      <c r="F3" s="90"/>
      <c r="G3" s="90"/>
      <c r="H3" s="90"/>
      <c r="I3" s="90"/>
      <c r="J3" s="90"/>
      <c r="K3" s="95"/>
      <c r="L3" s="91"/>
      <c r="M3" s="91"/>
      <c r="O3" s="92"/>
      <c r="P3" s="92"/>
      <c r="Q3" s="92"/>
      <c r="R3" s="93" t="s">
        <v>111</v>
      </c>
      <c r="S3" s="94">
        <f>'03.Calificación del Evaluador'!AA9</f>
        <v>0</v>
      </c>
    </row>
    <row r="4" spans="1:20" s="88" customFormat="1" ht="20.100000000000001" customHeight="1" x14ac:dyDescent="0.25">
      <c r="A4" s="210" t="s">
        <v>126</v>
      </c>
      <c r="B4" s="210"/>
      <c r="C4" s="97"/>
      <c r="D4" s="157" t="s">
        <v>144</v>
      </c>
      <c r="E4" s="97">
        <f>'02.Calificación del Candidato'!C10</f>
        <v>0</v>
      </c>
      <c r="F4" s="97"/>
      <c r="G4" s="97"/>
      <c r="H4" s="97"/>
      <c r="I4" s="91"/>
      <c r="J4" s="98"/>
      <c r="K4" s="91"/>
      <c r="L4" s="91"/>
      <c r="M4" s="91"/>
      <c r="N4" s="91"/>
      <c r="O4" s="93"/>
      <c r="P4" s="95"/>
      <c r="Q4" s="91"/>
      <c r="R4" s="91"/>
    </row>
    <row r="5" spans="1:20" ht="15" customHeight="1" x14ac:dyDescent="0.25"/>
    <row r="6" spans="1:20" s="102" customFormat="1" ht="21.95" customHeight="1" x14ac:dyDescent="0.25">
      <c r="A6" s="204" t="s">
        <v>26</v>
      </c>
      <c r="B6" s="202" t="s">
        <v>145</v>
      </c>
      <c r="C6" s="206" t="s">
        <v>146</v>
      </c>
      <c r="D6" s="206"/>
      <c r="E6" s="206"/>
      <c r="F6" s="206"/>
      <c r="G6" s="207" t="s">
        <v>152</v>
      </c>
      <c r="H6" s="207"/>
      <c r="I6" s="207"/>
      <c r="J6" s="207"/>
      <c r="K6" s="207"/>
      <c r="L6" s="207"/>
      <c r="M6" s="207"/>
      <c r="N6" s="207"/>
      <c r="O6" s="207"/>
      <c r="P6" s="207"/>
      <c r="Q6" s="207"/>
      <c r="R6" s="207"/>
      <c r="S6" s="202" t="s">
        <v>151</v>
      </c>
      <c r="T6" s="202" t="s">
        <v>106</v>
      </c>
    </row>
    <row r="7" spans="1:20" s="102" customFormat="1" ht="30" customHeight="1" x14ac:dyDescent="0.25">
      <c r="A7" s="205"/>
      <c r="B7" s="203"/>
      <c r="C7" s="103" t="s">
        <v>147</v>
      </c>
      <c r="D7" s="103" t="s">
        <v>148</v>
      </c>
      <c r="E7" s="103" t="s">
        <v>149</v>
      </c>
      <c r="F7" s="103" t="s">
        <v>150</v>
      </c>
      <c r="G7" s="104" t="s">
        <v>27</v>
      </c>
      <c r="H7" s="104" t="s">
        <v>28</v>
      </c>
      <c r="I7" s="104" t="s">
        <v>29</v>
      </c>
      <c r="J7" s="104" t="s">
        <v>4</v>
      </c>
      <c r="K7" s="104" t="s">
        <v>30</v>
      </c>
      <c r="L7" s="104" t="s">
        <v>31</v>
      </c>
      <c r="M7" s="104" t="s">
        <v>32</v>
      </c>
      <c r="N7" s="104" t="s">
        <v>33</v>
      </c>
      <c r="O7" s="104" t="s">
        <v>34</v>
      </c>
      <c r="P7" s="104" t="s">
        <v>35</v>
      </c>
      <c r="Q7" s="104" t="s">
        <v>36</v>
      </c>
      <c r="R7" s="104" t="s">
        <v>37</v>
      </c>
      <c r="S7" s="203"/>
      <c r="T7" s="203"/>
    </row>
    <row r="8" spans="1:20" ht="39.950000000000003" customHeight="1" x14ac:dyDescent="0.25">
      <c r="A8" s="105">
        <v>1</v>
      </c>
      <c r="B8" s="201" t="str">
        <f>'02.Calificación del Candidato'!B15</f>
        <v>Objetivos y evaluación de resultados (resultados-relacionados con la complejidad): este indicador cubre la complejidad originada de metas, objetivos, requisitos y expectativas, vagas, exactas y mutuamente conflictivas</v>
      </c>
      <c r="C8" s="201"/>
      <c r="D8" s="201"/>
      <c r="E8" s="201"/>
      <c r="F8" s="201"/>
      <c r="S8" s="106"/>
    </row>
    <row r="9" spans="1:20" ht="40.5" customHeight="1" x14ac:dyDescent="0.25">
      <c r="A9" s="107"/>
      <c r="B9" s="108" t="s">
        <v>296</v>
      </c>
      <c r="C9" s="109" t="s">
        <v>153</v>
      </c>
      <c r="D9" s="109" t="s">
        <v>161</v>
      </c>
      <c r="E9" s="109" t="s">
        <v>162</v>
      </c>
      <c r="F9" s="125" t="s">
        <v>337</v>
      </c>
      <c r="G9" s="87">
        <v>1</v>
      </c>
      <c r="H9" s="87"/>
      <c r="I9" s="87"/>
      <c r="J9" s="87"/>
      <c r="K9" s="87"/>
      <c r="L9" s="87"/>
      <c r="M9" s="87"/>
      <c r="N9" s="87"/>
      <c r="O9" s="87"/>
      <c r="P9" s="87"/>
      <c r="Q9" s="87"/>
      <c r="R9" s="87"/>
      <c r="S9" s="110"/>
      <c r="T9" s="111"/>
    </row>
    <row r="10" spans="1:20" ht="42.95" customHeight="1" x14ac:dyDescent="0.25">
      <c r="A10" s="107"/>
      <c r="B10" s="108" t="s">
        <v>297</v>
      </c>
      <c r="C10" s="112" t="s">
        <v>164</v>
      </c>
      <c r="D10" s="109" t="s">
        <v>165</v>
      </c>
      <c r="E10" s="109" t="s">
        <v>166</v>
      </c>
      <c r="F10" s="109" t="s">
        <v>167</v>
      </c>
      <c r="G10" s="87"/>
      <c r="H10" s="87"/>
      <c r="I10" s="87"/>
      <c r="J10" s="87"/>
      <c r="K10" s="87"/>
      <c r="L10" s="87"/>
      <c r="M10" s="87"/>
      <c r="N10" s="87"/>
      <c r="O10" s="87"/>
      <c r="P10" s="87"/>
      <c r="Q10" s="87"/>
      <c r="R10" s="87"/>
      <c r="S10" s="110"/>
      <c r="T10" s="111"/>
    </row>
    <row r="11" spans="1:20" ht="42.95" customHeight="1" x14ac:dyDescent="0.25">
      <c r="A11" s="107"/>
      <c r="B11" s="108" t="s">
        <v>298</v>
      </c>
      <c r="C11" s="109" t="s">
        <v>169</v>
      </c>
      <c r="D11" s="109" t="s">
        <v>170</v>
      </c>
      <c r="E11" s="109" t="s">
        <v>171</v>
      </c>
      <c r="F11" s="109" t="s">
        <v>172</v>
      </c>
      <c r="G11" s="87"/>
      <c r="H11" s="87"/>
      <c r="I11" s="87"/>
      <c r="J11" s="87"/>
      <c r="K11" s="87"/>
      <c r="L11" s="87"/>
      <c r="M11" s="87"/>
      <c r="N11" s="87"/>
      <c r="O11" s="87"/>
      <c r="P11" s="87"/>
      <c r="Q11" s="87"/>
      <c r="R11" s="87"/>
      <c r="S11" s="110"/>
      <c r="T11" s="111"/>
    </row>
    <row r="12" spans="1:20" ht="36" customHeight="1" x14ac:dyDescent="0.25">
      <c r="A12" s="107"/>
      <c r="B12" s="108" t="s">
        <v>299</v>
      </c>
      <c r="C12" s="109" t="s">
        <v>181</v>
      </c>
      <c r="D12" s="109" t="s">
        <v>182</v>
      </c>
      <c r="E12" s="109" t="s">
        <v>183</v>
      </c>
      <c r="F12" s="109" t="s">
        <v>184</v>
      </c>
      <c r="G12" s="87"/>
      <c r="H12" s="87"/>
      <c r="I12" s="87"/>
      <c r="J12" s="87"/>
      <c r="K12" s="87"/>
      <c r="L12" s="87"/>
      <c r="M12" s="87"/>
      <c r="N12" s="87"/>
      <c r="O12" s="87"/>
      <c r="P12" s="87"/>
      <c r="Q12" s="87"/>
      <c r="R12" s="87"/>
      <c r="S12" s="110"/>
      <c r="T12" s="111"/>
    </row>
    <row r="13" spans="1:20" ht="30" customHeight="1" x14ac:dyDescent="0.25">
      <c r="A13" s="107"/>
      <c r="B13" s="108" t="s">
        <v>300</v>
      </c>
      <c r="C13" s="109" t="s">
        <v>338</v>
      </c>
      <c r="D13" s="109" t="s">
        <v>339</v>
      </c>
      <c r="E13" s="109" t="s">
        <v>190</v>
      </c>
      <c r="F13" s="109" t="s">
        <v>340</v>
      </c>
      <c r="G13" s="87"/>
      <c r="H13" s="87"/>
      <c r="I13" s="87"/>
      <c r="J13" s="87"/>
      <c r="K13" s="87"/>
      <c r="L13" s="87"/>
      <c r="M13" s="87"/>
      <c r="N13" s="87"/>
      <c r="O13" s="87"/>
      <c r="P13" s="87"/>
      <c r="Q13" s="87"/>
      <c r="R13" s="87"/>
      <c r="S13" s="110"/>
      <c r="T13" s="111"/>
    </row>
    <row r="14" spans="1:20" ht="36" customHeight="1" x14ac:dyDescent="0.25">
      <c r="A14" s="107"/>
      <c r="B14" s="108" t="s">
        <v>301</v>
      </c>
      <c r="C14" s="109" t="s">
        <v>153</v>
      </c>
      <c r="D14" s="109" t="s">
        <v>160</v>
      </c>
      <c r="E14" s="109" t="s">
        <v>161</v>
      </c>
      <c r="F14" s="109" t="s">
        <v>162</v>
      </c>
      <c r="G14" s="87"/>
      <c r="H14" s="87"/>
      <c r="I14" s="87"/>
      <c r="J14" s="87"/>
      <c r="K14" s="87"/>
      <c r="L14" s="87"/>
      <c r="M14" s="87"/>
      <c r="N14" s="87"/>
      <c r="O14" s="87"/>
      <c r="P14" s="87"/>
      <c r="Q14" s="87"/>
      <c r="R14" s="87"/>
      <c r="S14" s="110"/>
      <c r="T14" s="111"/>
    </row>
    <row r="15" spans="1:20" ht="30" customHeight="1" x14ac:dyDescent="0.25">
      <c r="A15" s="107"/>
      <c r="B15" s="108" t="s">
        <v>304</v>
      </c>
      <c r="C15" s="109" t="s">
        <v>185</v>
      </c>
      <c r="D15" s="109" t="s">
        <v>186</v>
      </c>
      <c r="E15" s="109" t="s">
        <v>187</v>
      </c>
      <c r="F15" s="109" t="s">
        <v>188</v>
      </c>
      <c r="G15" s="87"/>
      <c r="H15" s="87"/>
      <c r="I15" s="87"/>
      <c r="J15" s="87"/>
      <c r="K15" s="87"/>
      <c r="L15" s="87"/>
      <c r="M15" s="87"/>
      <c r="N15" s="87"/>
      <c r="O15" s="87"/>
      <c r="P15" s="87"/>
      <c r="Q15" s="87"/>
      <c r="R15" s="87"/>
      <c r="S15" s="110"/>
      <c r="T15" s="111"/>
    </row>
    <row r="16" spans="1:20" ht="40.5" customHeight="1" x14ac:dyDescent="0.25">
      <c r="A16" s="107"/>
      <c r="B16" s="108" t="s">
        <v>302</v>
      </c>
      <c r="C16" s="109" t="s">
        <v>189</v>
      </c>
      <c r="D16" s="109" t="s">
        <v>190</v>
      </c>
      <c r="E16" s="109" t="s">
        <v>341</v>
      </c>
      <c r="F16" s="109" t="s">
        <v>191</v>
      </c>
      <c r="G16" s="87"/>
      <c r="H16" s="87"/>
      <c r="I16" s="87"/>
      <c r="J16" s="87"/>
      <c r="K16" s="87"/>
      <c r="L16" s="87"/>
      <c r="M16" s="87"/>
      <c r="N16" s="87"/>
      <c r="O16" s="87"/>
      <c r="P16" s="87"/>
      <c r="Q16" s="87"/>
      <c r="R16" s="87"/>
      <c r="S16" s="110"/>
      <c r="T16" s="111"/>
    </row>
    <row r="17" spans="1:20" ht="30" customHeight="1" x14ac:dyDescent="0.25">
      <c r="A17" s="107"/>
      <c r="B17" s="108" t="s">
        <v>303</v>
      </c>
      <c r="C17" s="109" t="s">
        <v>342</v>
      </c>
      <c r="D17" s="109" t="s">
        <v>343</v>
      </c>
      <c r="E17" s="109" t="s">
        <v>344</v>
      </c>
      <c r="F17" s="109" t="s">
        <v>345</v>
      </c>
      <c r="G17" s="87"/>
      <c r="H17" s="87"/>
      <c r="I17" s="87"/>
      <c r="J17" s="87"/>
      <c r="K17" s="87"/>
      <c r="L17" s="87"/>
      <c r="M17" s="87"/>
      <c r="N17" s="87"/>
      <c r="O17" s="87"/>
      <c r="P17" s="87"/>
      <c r="Q17" s="87"/>
      <c r="R17" s="87"/>
      <c r="S17" s="110"/>
      <c r="T17" s="111"/>
    </row>
    <row r="18" spans="1:20" ht="36" customHeight="1" x14ac:dyDescent="0.25">
      <c r="A18" s="107"/>
      <c r="B18" s="108" t="s">
        <v>305</v>
      </c>
      <c r="C18" s="109" t="s">
        <v>346</v>
      </c>
      <c r="D18" s="109" t="s">
        <v>347</v>
      </c>
      <c r="E18" s="109" t="s">
        <v>348</v>
      </c>
      <c r="F18" s="109" t="s">
        <v>349</v>
      </c>
      <c r="G18" s="87"/>
      <c r="H18" s="87"/>
      <c r="I18" s="87"/>
      <c r="J18" s="87"/>
      <c r="K18" s="87"/>
      <c r="L18" s="87"/>
      <c r="M18" s="87"/>
      <c r="N18" s="87"/>
      <c r="O18" s="87"/>
      <c r="P18" s="87"/>
      <c r="Q18" s="87"/>
      <c r="R18" s="87"/>
      <c r="S18" s="110"/>
      <c r="T18" s="111"/>
    </row>
    <row r="19" spans="1:20" ht="30" customHeight="1" x14ac:dyDescent="0.25">
      <c r="A19" s="107"/>
      <c r="B19" s="108" t="s">
        <v>306</v>
      </c>
      <c r="C19" s="109" t="s">
        <v>351</v>
      </c>
      <c r="D19" s="109" t="s">
        <v>350</v>
      </c>
      <c r="E19" s="109" t="s">
        <v>188</v>
      </c>
      <c r="F19" s="109" t="s">
        <v>352</v>
      </c>
      <c r="G19" s="87"/>
      <c r="H19" s="87"/>
      <c r="I19" s="87"/>
      <c r="J19" s="87"/>
      <c r="K19" s="87"/>
      <c r="L19" s="87"/>
      <c r="M19" s="87"/>
      <c r="N19" s="87"/>
      <c r="O19" s="87"/>
      <c r="P19" s="87"/>
      <c r="Q19" s="87"/>
      <c r="R19" s="87"/>
      <c r="S19" s="110"/>
      <c r="T19" s="111"/>
    </row>
    <row r="20" spans="1:20" s="113" customFormat="1" ht="24" customHeight="1" x14ac:dyDescent="0.25">
      <c r="F20" s="113" t="s">
        <v>263</v>
      </c>
      <c r="G20" s="114">
        <f>IF(SUM(G9:G19)=0,"",ROUND(AVERAGE(G9:G19),0))</f>
        <v>1</v>
      </c>
      <c r="H20" s="114" t="str">
        <f t="shared" ref="H20:R20" si="0">IF(SUM(H9:H19)=0,"",ROUND(AVERAGE(H9:H19),0))</f>
        <v/>
      </c>
      <c r="I20" s="114" t="str">
        <f t="shared" si="0"/>
        <v/>
      </c>
      <c r="J20" s="114" t="str">
        <f t="shared" si="0"/>
        <v/>
      </c>
      <c r="K20" s="114" t="str">
        <f t="shared" si="0"/>
        <v/>
      </c>
      <c r="L20" s="114" t="str">
        <f t="shared" si="0"/>
        <v/>
      </c>
      <c r="M20" s="114" t="str">
        <f t="shared" si="0"/>
        <v/>
      </c>
      <c r="N20" s="114" t="str">
        <f t="shared" si="0"/>
        <v/>
      </c>
      <c r="O20" s="114" t="str">
        <f t="shared" si="0"/>
        <v/>
      </c>
      <c r="P20" s="114" t="str">
        <f t="shared" si="0"/>
        <v/>
      </c>
      <c r="Q20" s="114" t="str">
        <f t="shared" si="0"/>
        <v/>
      </c>
      <c r="R20" s="114" t="str">
        <f t="shared" si="0"/>
        <v/>
      </c>
    </row>
    <row r="21" spans="1:20" ht="24" customHeight="1" x14ac:dyDescent="0.25">
      <c r="B21" s="115"/>
      <c r="C21" s="116"/>
      <c r="D21" s="116"/>
      <c r="E21" s="116"/>
      <c r="F21" s="113" t="s">
        <v>199</v>
      </c>
      <c r="G21" s="87"/>
      <c r="H21" s="87"/>
      <c r="I21" s="87"/>
      <c r="J21" s="87"/>
      <c r="K21" s="87"/>
      <c r="L21" s="87"/>
      <c r="M21" s="87"/>
      <c r="N21" s="87"/>
      <c r="O21" s="87"/>
      <c r="P21" s="87"/>
      <c r="Q21" s="87"/>
      <c r="R21" s="87"/>
    </row>
    <row r="22" spans="1:20" x14ac:dyDescent="0.25">
      <c r="B22" s="115"/>
      <c r="C22" s="117"/>
      <c r="D22" s="117"/>
      <c r="E22" s="117"/>
      <c r="F22" s="117"/>
    </row>
    <row r="23" spans="1:20" ht="69.75" customHeight="1" x14ac:dyDescent="0.25">
      <c r="A23" s="105">
        <v>2</v>
      </c>
      <c r="B23" s="201" t="str">
        <f>'02.Calificación del Candidato'!B16</f>
        <v>Procesos, métodos, herramientas y técnicas (complejidad relacionada con procesos): este indicador cubre la complejidad relacionada con el número de tareas, suposiciones y restricciones y su interdependencia; los procesos y los requisitos de calidad de los procesos; el equipo y la estructura de comunicación y la disponiblidad de métodos de apoyo, herramientas y técnicas</v>
      </c>
      <c r="C23" s="201"/>
      <c r="D23" s="201"/>
      <c r="E23" s="201"/>
      <c r="F23" s="201"/>
    </row>
    <row r="24" spans="1:20" ht="30" customHeight="1" x14ac:dyDescent="0.25">
      <c r="A24" s="107"/>
      <c r="B24" s="108" t="s">
        <v>201</v>
      </c>
      <c r="C24" s="109" t="s">
        <v>249</v>
      </c>
      <c r="D24" s="109" t="s">
        <v>250</v>
      </c>
      <c r="E24" s="109" t="s">
        <v>251</v>
      </c>
      <c r="F24" s="109" t="s">
        <v>252</v>
      </c>
      <c r="G24" s="87"/>
      <c r="H24" s="87"/>
      <c r="I24" s="87"/>
      <c r="J24" s="87"/>
      <c r="K24" s="87"/>
      <c r="L24" s="87"/>
      <c r="M24" s="87"/>
      <c r="N24" s="87"/>
      <c r="O24" s="87"/>
      <c r="P24" s="87"/>
      <c r="Q24" s="87"/>
      <c r="R24" s="87"/>
      <c r="S24" s="110"/>
    </row>
    <row r="25" spans="1:20" ht="30" customHeight="1" x14ac:dyDescent="0.25">
      <c r="A25" s="107"/>
      <c r="B25" s="108" t="s">
        <v>308</v>
      </c>
      <c r="C25" s="118" t="s">
        <v>69</v>
      </c>
      <c r="D25" s="118" t="s">
        <v>62</v>
      </c>
      <c r="E25" s="118" t="s">
        <v>70</v>
      </c>
      <c r="F25" s="118" t="s">
        <v>71</v>
      </c>
      <c r="G25" s="87">
        <v>2</v>
      </c>
      <c r="H25" s="87"/>
      <c r="I25" s="87"/>
      <c r="J25" s="87"/>
      <c r="K25" s="87"/>
      <c r="L25" s="87"/>
      <c r="M25" s="87"/>
      <c r="N25" s="87"/>
      <c r="O25" s="87"/>
      <c r="P25" s="87"/>
      <c r="Q25" s="87"/>
      <c r="R25" s="87"/>
      <c r="S25" s="110"/>
    </row>
    <row r="26" spans="1:20" ht="30" customHeight="1" x14ac:dyDescent="0.25">
      <c r="A26" s="107"/>
      <c r="B26" s="108" t="s">
        <v>309</v>
      </c>
      <c r="C26" s="118" t="s">
        <v>41</v>
      </c>
      <c r="D26" s="118" t="s">
        <v>42</v>
      </c>
      <c r="E26" s="118" t="s">
        <v>43</v>
      </c>
      <c r="F26" s="118" t="s">
        <v>72</v>
      </c>
      <c r="G26" s="87"/>
      <c r="H26" s="87"/>
      <c r="I26" s="87"/>
      <c r="J26" s="87"/>
      <c r="K26" s="87"/>
      <c r="L26" s="87"/>
      <c r="M26" s="87"/>
      <c r="N26" s="87"/>
      <c r="O26" s="87"/>
      <c r="P26" s="87"/>
      <c r="Q26" s="87"/>
      <c r="R26" s="87"/>
      <c r="S26" s="110"/>
    </row>
    <row r="27" spans="1:20" ht="30" customHeight="1" x14ac:dyDescent="0.25">
      <c r="A27" s="107"/>
      <c r="B27" s="108" t="s">
        <v>307</v>
      </c>
      <c r="C27" s="118" t="s">
        <v>41</v>
      </c>
      <c r="D27" s="118" t="s">
        <v>42</v>
      </c>
      <c r="E27" s="118" t="s">
        <v>43</v>
      </c>
      <c r="F27" s="118" t="s">
        <v>72</v>
      </c>
      <c r="G27" s="87"/>
      <c r="H27" s="87"/>
      <c r="I27" s="87"/>
      <c r="J27" s="87"/>
      <c r="K27" s="87"/>
      <c r="L27" s="87"/>
      <c r="M27" s="87"/>
      <c r="N27" s="87"/>
      <c r="O27" s="87"/>
      <c r="P27" s="87"/>
      <c r="Q27" s="87"/>
      <c r="R27" s="87"/>
      <c r="S27" s="110"/>
    </row>
    <row r="28" spans="1:20" s="113" customFormat="1" ht="24" customHeight="1" x14ac:dyDescent="0.25">
      <c r="F28" s="113" t="s">
        <v>263</v>
      </c>
      <c r="G28" s="114">
        <f>IF(SUM(G24:G27)=0,"",AVERAGE(G24:G27))</f>
        <v>2</v>
      </c>
      <c r="H28" s="114" t="str">
        <f t="shared" ref="H28:R28" si="1">IF(SUM(H24:H27)=0,"",AVERAGE(H24:H27))</f>
        <v/>
      </c>
      <c r="I28" s="114" t="str">
        <f t="shared" si="1"/>
        <v/>
      </c>
      <c r="J28" s="114" t="str">
        <f t="shared" si="1"/>
        <v/>
      </c>
      <c r="K28" s="114" t="str">
        <f t="shared" si="1"/>
        <v/>
      </c>
      <c r="L28" s="114" t="str">
        <f t="shared" si="1"/>
        <v/>
      </c>
      <c r="M28" s="114" t="str">
        <f t="shared" si="1"/>
        <v/>
      </c>
      <c r="N28" s="114" t="str">
        <f t="shared" si="1"/>
        <v/>
      </c>
      <c r="O28" s="114" t="str">
        <f t="shared" si="1"/>
        <v/>
      </c>
      <c r="P28" s="114" t="str">
        <f t="shared" si="1"/>
        <v/>
      </c>
      <c r="Q28" s="114" t="str">
        <f t="shared" si="1"/>
        <v/>
      </c>
      <c r="R28" s="114" t="str">
        <f t="shared" si="1"/>
        <v/>
      </c>
    </row>
    <row r="29" spans="1:20" ht="24" customHeight="1" x14ac:dyDescent="0.25">
      <c r="B29" s="115"/>
      <c r="C29" s="116"/>
      <c r="D29" s="116"/>
      <c r="E29" s="116"/>
      <c r="F29" s="113" t="s">
        <v>199</v>
      </c>
      <c r="G29" s="87"/>
      <c r="H29" s="87"/>
      <c r="I29" s="87"/>
      <c r="J29" s="87"/>
      <c r="K29" s="87"/>
      <c r="L29" s="87"/>
      <c r="M29" s="87"/>
      <c r="N29" s="87"/>
      <c r="O29" s="87"/>
      <c r="P29" s="87"/>
      <c r="Q29" s="87"/>
      <c r="R29" s="87"/>
    </row>
    <row r="30" spans="1:20" x14ac:dyDescent="0.25">
      <c r="B30" s="115"/>
      <c r="C30" s="117"/>
      <c r="D30" s="117"/>
      <c r="E30" s="117"/>
      <c r="F30" s="117"/>
    </row>
    <row r="31" spans="1:20" ht="68.25" customHeight="1" x14ac:dyDescent="0.25">
      <c r="A31" s="105">
        <v>3</v>
      </c>
      <c r="B31" s="201" t="str">
        <f>'02.Calificación del Candidato'!B17</f>
        <v>Recursos incluyendo las finanzas (complejidad relacionada con ingresos): este indicador cubre las complejidades relacionadas con adquirir los presupuestos necesarios de fondos (posiblemente provenientes de varias fuentes); la diversidad o falta de disponibilidad de los recursos (tanto humanos como de otra índole); y los procesos y actividades necesarias para gestionar los aspectos y recursos financieros, incluyendo su obtención</v>
      </c>
      <c r="C31" s="201"/>
      <c r="D31" s="201"/>
      <c r="E31" s="201"/>
      <c r="F31" s="201"/>
    </row>
    <row r="32" spans="1:20" ht="37.5" customHeight="1" x14ac:dyDescent="0.25">
      <c r="A32" s="107"/>
      <c r="B32" s="119" t="s">
        <v>310</v>
      </c>
      <c r="C32" s="109" t="s">
        <v>254</v>
      </c>
      <c r="D32" s="109" t="s">
        <v>257</v>
      </c>
      <c r="E32" s="109" t="s">
        <v>255</v>
      </c>
      <c r="F32" s="109" t="s">
        <v>256</v>
      </c>
      <c r="G32" s="87">
        <v>3</v>
      </c>
      <c r="H32" s="87"/>
      <c r="I32" s="87"/>
      <c r="J32" s="87"/>
      <c r="K32" s="87"/>
      <c r="L32" s="87"/>
      <c r="M32" s="87"/>
      <c r="N32" s="87"/>
      <c r="O32" s="87"/>
      <c r="P32" s="87"/>
      <c r="Q32" s="87"/>
      <c r="R32" s="87"/>
      <c r="S32" s="110"/>
    </row>
    <row r="33" spans="1:19" ht="37.5" customHeight="1" x14ac:dyDescent="0.25">
      <c r="A33" s="107"/>
      <c r="B33" s="119" t="s">
        <v>311</v>
      </c>
      <c r="C33" s="109" t="s">
        <v>254</v>
      </c>
      <c r="D33" s="109" t="s">
        <v>257</v>
      </c>
      <c r="E33" s="109" t="s">
        <v>255</v>
      </c>
      <c r="F33" s="109" t="s">
        <v>256</v>
      </c>
      <c r="G33" s="87"/>
      <c r="H33" s="87"/>
      <c r="I33" s="87"/>
      <c r="J33" s="87"/>
      <c r="K33" s="87"/>
      <c r="L33" s="87"/>
      <c r="M33" s="87"/>
      <c r="N33" s="87"/>
      <c r="O33" s="87"/>
      <c r="P33" s="87"/>
      <c r="Q33" s="87"/>
      <c r="R33" s="87"/>
      <c r="S33" s="110"/>
    </row>
    <row r="34" spans="1:19" ht="37.5" customHeight="1" x14ac:dyDescent="0.25">
      <c r="A34" s="107"/>
      <c r="B34" s="119" t="s">
        <v>312</v>
      </c>
      <c r="C34" s="109" t="s">
        <v>254</v>
      </c>
      <c r="D34" s="109" t="s">
        <v>257</v>
      </c>
      <c r="E34" s="109" t="s">
        <v>255</v>
      </c>
      <c r="F34" s="109" t="s">
        <v>256</v>
      </c>
      <c r="G34" s="87"/>
      <c r="H34" s="87"/>
      <c r="I34" s="87"/>
      <c r="J34" s="87"/>
      <c r="K34" s="87"/>
      <c r="L34" s="87"/>
      <c r="M34" s="87"/>
      <c r="N34" s="87"/>
      <c r="O34" s="87"/>
      <c r="P34" s="87"/>
      <c r="Q34" s="87"/>
      <c r="R34" s="87"/>
      <c r="S34" s="110"/>
    </row>
    <row r="35" spans="1:19" ht="30" customHeight="1" x14ac:dyDescent="0.25">
      <c r="A35" s="107"/>
      <c r="B35" s="108" t="s">
        <v>206</v>
      </c>
      <c r="C35" s="118" t="s">
        <v>73</v>
      </c>
      <c r="D35" s="118" t="s">
        <v>44</v>
      </c>
      <c r="E35" s="118" t="s">
        <v>45</v>
      </c>
      <c r="F35" s="118" t="s">
        <v>46</v>
      </c>
      <c r="G35" s="87"/>
      <c r="H35" s="87"/>
      <c r="I35" s="87"/>
      <c r="J35" s="87"/>
      <c r="K35" s="87"/>
      <c r="L35" s="87"/>
      <c r="M35" s="87"/>
      <c r="N35" s="87"/>
      <c r="O35" s="87"/>
      <c r="P35" s="87"/>
      <c r="Q35" s="87"/>
      <c r="R35" s="87"/>
      <c r="S35" s="110"/>
    </row>
    <row r="36" spans="1:19" ht="30" customHeight="1" x14ac:dyDescent="0.25">
      <c r="A36" s="107"/>
      <c r="B36" s="108" t="s">
        <v>207</v>
      </c>
      <c r="C36" s="118" t="s">
        <v>47</v>
      </c>
      <c r="D36" s="118" t="s">
        <v>48</v>
      </c>
      <c r="E36" s="118" t="s">
        <v>49</v>
      </c>
      <c r="F36" s="118" t="s">
        <v>50</v>
      </c>
      <c r="G36" s="87"/>
      <c r="H36" s="87"/>
      <c r="I36" s="87"/>
      <c r="J36" s="87"/>
      <c r="K36" s="87"/>
      <c r="L36" s="87"/>
      <c r="M36" s="87"/>
      <c r="N36" s="87"/>
      <c r="O36" s="87"/>
      <c r="P36" s="87"/>
      <c r="Q36" s="87"/>
      <c r="R36" s="87"/>
      <c r="S36" s="110"/>
    </row>
    <row r="37" spans="1:19" ht="30" customHeight="1" x14ac:dyDescent="0.25">
      <c r="A37" s="107"/>
      <c r="B37" s="108" t="s">
        <v>313</v>
      </c>
      <c r="C37" s="118" t="s">
        <v>258</v>
      </c>
      <c r="D37" s="118" t="s">
        <v>51</v>
      </c>
      <c r="E37" s="118" t="s">
        <v>52</v>
      </c>
      <c r="F37" s="118" t="s">
        <v>259</v>
      </c>
      <c r="G37" s="87"/>
      <c r="H37" s="87"/>
      <c r="I37" s="87"/>
      <c r="J37" s="87"/>
      <c r="K37" s="87"/>
      <c r="L37" s="87"/>
      <c r="M37" s="87"/>
      <c r="N37" s="87"/>
      <c r="O37" s="87"/>
      <c r="P37" s="87"/>
      <c r="Q37" s="87"/>
      <c r="R37" s="87"/>
      <c r="S37" s="110"/>
    </row>
    <row r="38" spans="1:19" ht="45" customHeight="1" x14ac:dyDescent="0.25">
      <c r="A38" s="107"/>
      <c r="B38" s="108" t="s">
        <v>314</v>
      </c>
      <c r="C38" s="118" t="s">
        <v>53</v>
      </c>
      <c r="D38" s="118" t="s">
        <v>295</v>
      </c>
      <c r="E38" s="118" t="s">
        <v>261</v>
      </c>
      <c r="F38" s="118" t="s">
        <v>262</v>
      </c>
      <c r="G38" s="87"/>
      <c r="H38" s="87"/>
      <c r="I38" s="87"/>
      <c r="J38" s="87"/>
      <c r="K38" s="87"/>
      <c r="L38" s="87"/>
      <c r="M38" s="87"/>
      <c r="N38" s="87"/>
      <c r="O38" s="87"/>
      <c r="P38" s="87"/>
      <c r="Q38" s="87"/>
      <c r="R38" s="87"/>
      <c r="S38" s="110"/>
    </row>
    <row r="39" spans="1:19" s="113" customFormat="1" ht="24" customHeight="1" x14ac:dyDescent="0.25">
      <c r="F39" s="113" t="s">
        <v>263</v>
      </c>
      <c r="G39" s="114">
        <f t="shared" ref="G39:R39" si="2">IF(SUM(G32:G38)=0,"",AVERAGE(G32:G38))</f>
        <v>3</v>
      </c>
      <c r="H39" s="114" t="str">
        <f t="shared" si="2"/>
        <v/>
      </c>
      <c r="I39" s="114" t="str">
        <f t="shared" si="2"/>
        <v/>
      </c>
      <c r="J39" s="114" t="str">
        <f t="shared" si="2"/>
        <v/>
      </c>
      <c r="K39" s="114" t="str">
        <f t="shared" si="2"/>
        <v/>
      </c>
      <c r="L39" s="114" t="str">
        <f t="shared" si="2"/>
        <v/>
      </c>
      <c r="M39" s="114" t="str">
        <f t="shared" si="2"/>
        <v/>
      </c>
      <c r="N39" s="114" t="str">
        <f t="shared" si="2"/>
        <v/>
      </c>
      <c r="O39" s="114" t="str">
        <f t="shared" si="2"/>
        <v/>
      </c>
      <c r="P39" s="114" t="str">
        <f t="shared" si="2"/>
        <v/>
      </c>
      <c r="Q39" s="114" t="str">
        <f t="shared" si="2"/>
        <v/>
      </c>
      <c r="R39" s="114" t="str">
        <f t="shared" si="2"/>
        <v/>
      </c>
    </row>
    <row r="40" spans="1:19" ht="24" customHeight="1" x14ac:dyDescent="0.25">
      <c r="B40" s="115"/>
      <c r="C40" s="116"/>
      <c r="D40" s="116"/>
      <c r="E40" s="116"/>
      <c r="F40" s="113" t="s">
        <v>199</v>
      </c>
      <c r="G40" s="87"/>
      <c r="H40" s="87"/>
      <c r="I40" s="87"/>
      <c r="J40" s="87"/>
      <c r="K40" s="87"/>
      <c r="L40" s="87"/>
      <c r="M40" s="87"/>
      <c r="N40" s="87"/>
      <c r="O40" s="87"/>
      <c r="P40" s="87"/>
      <c r="Q40" s="87"/>
      <c r="R40" s="87"/>
    </row>
    <row r="41" spans="1:19" x14ac:dyDescent="0.25">
      <c r="B41" s="115"/>
      <c r="C41" s="117"/>
      <c r="D41" s="117"/>
      <c r="E41" s="117"/>
      <c r="F41" s="117"/>
    </row>
    <row r="42" spans="1:19" ht="39.75" customHeight="1" x14ac:dyDescent="0.25">
      <c r="A42" s="105">
        <v>4</v>
      </c>
      <c r="B42" s="201" t="str">
        <f>'02.Calificación del Candidato'!B18</f>
        <v>Riesgo y oportunidades (complejidad relacionada con el riesgo): este indicador cubre la complejidad relacionada con el(los) perfil(es) de los niveles de riesgo e incertidumbre del proyecto, programa o cartera e iniciativas dependientes</v>
      </c>
      <c r="C42" s="201"/>
      <c r="D42" s="201"/>
      <c r="E42" s="201"/>
      <c r="F42" s="201"/>
    </row>
    <row r="43" spans="1:19" ht="30" customHeight="1" x14ac:dyDescent="0.25">
      <c r="A43" s="107"/>
      <c r="B43" s="108" t="s">
        <v>315</v>
      </c>
      <c r="C43" s="118" t="s">
        <v>56</v>
      </c>
      <c r="D43" s="118" t="s">
        <v>57</v>
      </c>
      <c r="E43" s="118" t="s">
        <v>51</v>
      </c>
      <c r="F43" s="118" t="s">
        <v>58</v>
      </c>
      <c r="G43" s="87">
        <v>4</v>
      </c>
      <c r="H43" s="87"/>
      <c r="I43" s="87"/>
      <c r="J43" s="87"/>
      <c r="K43" s="87"/>
      <c r="L43" s="87"/>
      <c r="M43" s="87"/>
      <c r="N43" s="87"/>
      <c r="O43" s="87"/>
      <c r="P43" s="87"/>
      <c r="Q43" s="87"/>
      <c r="R43" s="87"/>
      <c r="S43" s="110"/>
    </row>
    <row r="44" spans="1:19" ht="30" customHeight="1" x14ac:dyDescent="0.25">
      <c r="A44" s="107"/>
      <c r="B44" s="108" t="s">
        <v>316</v>
      </c>
      <c r="C44" s="118" t="s">
        <v>56</v>
      </c>
      <c r="D44" s="118" t="s">
        <v>57</v>
      </c>
      <c r="E44" s="118" t="s">
        <v>51</v>
      </c>
      <c r="F44" s="118" t="s">
        <v>58</v>
      </c>
      <c r="G44" s="87"/>
      <c r="H44" s="87"/>
      <c r="I44" s="87"/>
      <c r="J44" s="87"/>
      <c r="K44" s="87"/>
      <c r="L44" s="87"/>
      <c r="M44" s="87"/>
      <c r="N44" s="87"/>
      <c r="O44" s="87"/>
      <c r="P44" s="87"/>
      <c r="Q44" s="87"/>
      <c r="R44" s="87"/>
      <c r="S44" s="110"/>
    </row>
    <row r="45" spans="1:19" ht="30" customHeight="1" x14ac:dyDescent="0.25">
      <c r="A45" s="107"/>
      <c r="B45" s="108" t="s">
        <v>377</v>
      </c>
      <c r="C45" s="118" t="s">
        <v>56</v>
      </c>
      <c r="D45" s="118" t="s">
        <v>57</v>
      </c>
      <c r="E45" s="118" t="s">
        <v>51</v>
      </c>
      <c r="F45" s="118" t="s">
        <v>58</v>
      </c>
      <c r="G45" s="87"/>
      <c r="H45" s="87"/>
      <c r="I45" s="87"/>
      <c r="J45" s="87"/>
      <c r="K45" s="87"/>
      <c r="L45" s="87"/>
      <c r="M45" s="87"/>
      <c r="N45" s="87"/>
      <c r="O45" s="87"/>
      <c r="P45" s="87"/>
      <c r="Q45" s="87"/>
      <c r="R45" s="87"/>
      <c r="S45" s="110"/>
    </row>
    <row r="46" spans="1:19" ht="30" customHeight="1" x14ac:dyDescent="0.25">
      <c r="A46" s="107"/>
      <c r="B46" s="108" t="s">
        <v>317</v>
      </c>
      <c r="C46" s="118" t="s">
        <v>54</v>
      </c>
      <c r="D46" s="118" t="s">
        <v>52</v>
      </c>
      <c r="E46" s="118" t="s">
        <v>51</v>
      </c>
      <c r="F46" s="118" t="s">
        <v>55</v>
      </c>
      <c r="G46" s="87"/>
      <c r="H46" s="87"/>
      <c r="I46" s="87"/>
      <c r="J46" s="87"/>
      <c r="K46" s="87"/>
      <c r="L46" s="87"/>
      <c r="M46" s="87"/>
      <c r="N46" s="87"/>
      <c r="O46" s="87"/>
      <c r="P46" s="87"/>
      <c r="Q46" s="87"/>
      <c r="R46" s="87"/>
      <c r="S46" s="110"/>
    </row>
    <row r="47" spans="1:19" ht="43.5" customHeight="1" x14ac:dyDescent="0.25">
      <c r="A47" s="107"/>
      <c r="B47" s="108" t="s">
        <v>318</v>
      </c>
      <c r="C47" s="118" t="s">
        <v>54</v>
      </c>
      <c r="D47" s="118" t="s">
        <v>52</v>
      </c>
      <c r="E47" s="118" t="s">
        <v>51</v>
      </c>
      <c r="F47" s="118" t="s">
        <v>55</v>
      </c>
      <c r="G47" s="87"/>
      <c r="H47" s="87"/>
      <c r="I47" s="87"/>
      <c r="J47" s="87"/>
      <c r="K47" s="87"/>
      <c r="L47" s="87"/>
      <c r="M47" s="87"/>
      <c r="N47" s="87"/>
      <c r="O47" s="87"/>
      <c r="P47" s="87"/>
      <c r="Q47" s="87"/>
      <c r="R47" s="87"/>
      <c r="S47" s="110"/>
    </row>
    <row r="48" spans="1:19" s="113" customFormat="1" ht="24" customHeight="1" x14ac:dyDescent="0.25">
      <c r="F48" s="113" t="s">
        <v>263</v>
      </c>
      <c r="G48" s="114">
        <f t="shared" ref="G48:R48" si="3">IF(SUM(G43:G47)=0,"",AVERAGE(G43:G47))</f>
        <v>4</v>
      </c>
      <c r="H48" s="114" t="str">
        <f t="shared" si="3"/>
        <v/>
      </c>
      <c r="I48" s="114" t="str">
        <f t="shared" si="3"/>
        <v/>
      </c>
      <c r="J48" s="114" t="str">
        <f t="shared" si="3"/>
        <v/>
      </c>
      <c r="K48" s="114" t="str">
        <f t="shared" si="3"/>
        <v/>
      </c>
      <c r="L48" s="114" t="str">
        <f t="shared" si="3"/>
        <v/>
      </c>
      <c r="M48" s="114" t="str">
        <f t="shared" si="3"/>
        <v/>
      </c>
      <c r="N48" s="114" t="str">
        <f t="shared" si="3"/>
        <v/>
      </c>
      <c r="O48" s="114" t="str">
        <f t="shared" si="3"/>
        <v/>
      </c>
      <c r="P48" s="114" t="str">
        <f t="shared" si="3"/>
        <v/>
      </c>
      <c r="Q48" s="114" t="str">
        <f t="shared" si="3"/>
        <v/>
      </c>
      <c r="R48" s="114" t="str">
        <f t="shared" si="3"/>
        <v/>
      </c>
    </row>
    <row r="49" spans="1:19" ht="24" customHeight="1" x14ac:dyDescent="0.25">
      <c r="B49" s="115"/>
      <c r="C49" s="116"/>
      <c r="D49" s="116"/>
      <c r="E49" s="116"/>
      <c r="F49" s="113" t="s">
        <v>199</v>
      </c>
      <c r="G49" s="120"/>
      <c r="H49" s="120"/>
      <c r="I49" s="120"/>
      <c r="J49" s="120"/>
      <c r="K49" s="120"/>
      <c r="L49" s="120"/>
      <c r="M49" s="120"/>
      <c r="N49" s="120"/>
      <c r="O49" s="120"/>
      <c r="P49" s="120"/>
      <c r="Q49" s="120"/>
      <c r="R49" s="120"/>
    </row>
    <row r="50" spans="1:19" x14ac:dyDescent="0.25">
      <c r="B50" s="115"/>
      <c r="C50" s="117"/>
      <c r="D50" s="117"/>
      <c r="E50" s="117"/>
      <c r="F50" s="117"/>
    </row>
    <row r="51" spans="1:19" ht="77.099999999999994" customHeight="1" x14ac:dyDescent="0.25">
      <c r="A51" s="105">
        <v>5</v>
      </c>
      <c r="B51" s="201" t="str">
        <f>'02.Calificación del Candidato'!B19</f>
        <v>Partes interesadas e intregración (complejidad relacionada con la estrategia): este indicador cubre la influencia de la estrategia formal de las organizaciones patrocinadoras, y los estándares, regulaciones, estrategias informales y políticas, las cuales pueden influenciar el proyecto, programa o cartera. Otros factores pueden incluir la importancia de los logros de la organización; la medida de acuerdo entre las partes interesadas: el poder informal, intereses y resistencia que rodean el proyecto, programa o cartera; y cualquier requisito legal o regulatorio.</v>
      </c>
      <c r="C51" s="201"/>
      <c r="D51" s="201"/>
      <c r="E51" s="201"/>
      <c r="F51" s="201"/>
    </row>
    <row r="52" spans="1:19" ht="30" customHeight="1" x14ac:dyDescent="0.25">
      <c r="A52" s="107"/>
      <c r="B52" s="108" t="s">
        <v>220</v>
      </c>
      <c r="C52" s="118" t="s">
        <v>47</v>
      </c>
      <c r="D52" s="118" t="s">
        <v>48</v>
      </c>
      <c r="E52" s="118" t="s">
        <v>49</v>
      </c>
      <c r="F52" s="118" t="s">
        <v>50</v>
      </c>
      <c r="G52" s="87">
        <v>1</v>
      </c>
      <c r="H52" s="87"/>
      <c r="I52" s="87"/>
      <c r="J52" s="87"/>
      <c r="K52" s="87"/>
      <c r="L52" s="87"/>
      <c r="M52" s="87"/>
      <c r="N52" s="87"/>
      <c r="O52" s="87"/>
      <c r="P52" s="87"/>
      <c r="Q52" s="87"/>
      <c r="R52" s="87"/>
      <c r="S52" s="110"/>
    </row>
    <row r="53" spans="1:19" ht="30" customHeight="1" x14ac:dyDescent="0.25">
      <c r="A53" s="107"/>
      <c r="B53" s="108" t="s">
        <v>221</v>
      </c>
      <c r="C53" s="118" t="s">
        <v>47</v>
      </c>
      <c r="D53" s="118" t="s">
        <v>48</v>
      </c>
      <c r="E53" s="118" t="s">
        <v>49</v>
      </c>
      <c r="F53" s="118" t="s">
        <v>50</v>
      </c>
      <c r="G53" s="87"/>
      <c r="H53" s="87"/>
      <c r="I53" s="87"/>
      <c r="J53" s="87"/>
      <c r="K53" s="87"/>
      <c r="L53" s="87"/>
      <c r="M53" s="87"/>
      <c r="N53" s="87"/>
      <c r="O53" s="87"/>
      <c r="P53" s="87"/>
      <c r="Q53" s="87"/>
      <c r="R53" s="87"/>
      <c r="S53" s="110"/>
    </row>
    <row r="54" spans="1:19" ht="30" customHeight="1" x14ac:dyDescent="0.25">
      <c r="A54" s="107"/>
      <c r="B54" s="108" t="s">
        <v>222</v>
      </c>
      <c r="C54" s="109" t="s">
        <v>264</v>
      </c>
      <c r="D54" s="109" t="s">
        <v>265</v>
      </c>
      <c r="E54" s="109" t="s">
        <v>266</v>
      </c>
      <c r="F54" s="109" t="s">
        <v>267</v>
      </c>
      <c r="G54" s="87"/>
      <c r="H54" s="87"/>
      <c r="I54" s="87"/>
      <c r="J54" s="87"/>
      <c r="K54" s="87"/>
      <c r="L54" s="87"/>
      <c r="M54" s="87"/>
      <c r="N54" s="87"/>
      <c r="O54" s="87"/>
      <c r="P54" s="87"/>
      <c r="Q54" s="87"/>
      <c r="R54" s="87"/>
      <c r="S54" s="110"/>
    </row>
    <row r="55" spans="1:19" ht="30" customHeight="1" x14ac:dyDescent="0.25">
      <c r="A55" s="107"/>
      <c r="B55" s="108" t="s">
        <v>223</v>
      </c>
      <c r="C55" s="109" t="s">
        <v>268</v>
      </c>
      <c r="D55" s="109" t="s">
        <v>269</v>
      </c>
      <c r="E55" s="109" t="s">
        <v>270</v>
      </c>
      <c r="F55" s="109" t="s">
        <v>271</v>
      </c>
      <c r="G55" s="87"/>
      <c r="H55" s="87"/>
      <c r="I55" s="87"/>
      <c r="J55" s="87"/>
      <c r="K55" s="87"/>
      <c r="L55" s="87"/>
      <c r="M55" s="87"/>
      <c r="N55" s="87"/>
      <c r="O55" s="87"/>
      <c r="P55" s="87"/>
      <c r="Q55" s="87"/>
      <c r="R55" s="87"/>
      <c r="S55" s="110"/>
    </row>
    <row r="56" spans="1:19" ht="30" customHeight="1" x14ac:dyDescent="0.25">
      <c r="A56" s="107"/>
      <c r="B56" s="108" t="s">
        <v>218</v>
      </c>
      <c r="C56" s="109" t="s">
        <v>272</v>
      </c>
      <c r="D56" s="109" t="s">
        <v>59</v>
      </c>
      <c r="E56" s="109" t="s">
        <v>60</v>
      </c>
      <c r="F56" s="109" t="s">
        <v>273</v>
      </c>
      <c r="G56" s="87"/>
      <c r="H56" s="87"/>
      <c r="I56" s="87"/>
      <c r="J56" s="87"/>
      <c r="K56" s="87"/>
      <c r="L56" s="87"/>
      <c r="M56" s="87"/>
      <c r="N56" s="87"/>
      <c r="O56" s="87"/>
      <c r="P56" s="87"/>
      <c r="Q56" s="87"/>
      <c r="R56" s="87"/>
      <c r="S56" s="110"/>
    </row>
    <row r="57" spans="1:19" ht="30" customHeight="1" x14ac:dyDescent="0.25">
      <c r="A57" s="107"/>
      <c r="B57" s="108" t="s">
        <v>219</v>
      </c>
      <c r="C57" s="109" t="s">
        <v>188</v>
      </c>
      <c r="D57" s="109" t="s">
        <v>187</v>
      </c>
      <c r="E57" s="109" t="s">
        <v>186</v>
      </c>
      <c r="F57" s="109" t="s">
        <v>185</v>
      </c>
      <c r="G57" s="87"/>
      <c r="H57" s="87"/>
      <c r="I57" s="87"/>
      <c r="J57" s="87"/>
      <c r="K57" s="87"/>
      <c r="L57" s="87"/>
      <c r="M57" s="87"/>
      <c r="N57" s="87"/>
      <c r="O57" s="87"/>
      <c r="P57" s="87"/>
      <c r="Q57" s="87"/>
      <c r="R57" s="87"/>
      <c r="S57" s="110"/>
    </row>
    <row r="58" spans="1:19" ht="30" customHeight="1" x14ac:dyDescent="0.25">
      <c r="A58" s="107"/>
      <c r="B58" s="108" t="s">
        <v>379</v>
      </c>
      <c r="C58" s="109" t="s">
        <v>188</v>
      </c>
      <c r="D58" s="109" t="s">
        <v>187</v>
      </c>
      <c r="E58" s="109" t="s">
        <v>186</v>
      </c>
      <c r="F58" s="109" t="s">
        <v>185</v>
      </c>
      <c r="G58" s="87"/>
      <c r="H58" s="87"/>
      <c r="I58" s="87"/>
      <c r="J58" s="87"/>
      <c r="K58" s="87"/>
      <c r="L58" s="87"/>
      <c r="M58" s="87"/>
      <c r="N58" s="87"/>
      <c r="O58" s="87"/>
      <c r="P58" s="87"/>
      <c r="Q58" s="87"/>
      <c r="R58" s="87"/>
      <c r="S58" s="110"/>
    </row>
    <row r="59" spans="1:19" ht="30" customHeight="1" x14ac:dyDescent="0.25">
      <c r="A59" s="107"/>
      <c r="B59" s="108" t="s">
        <v>381</v>
      </c>
      <c r="C59" s="109" t="s">
        <v>383</v>
      </c>
      <c r="D59" s="109" t="s">
        <v>61</v>
      </c>
      <c r="E59" s="109" t="s">
        <v>384</v>
      </c>
      <c r="F59" s="109" t="s">
        <v>385</v>
      </c>
      <c r="G59" s="87"/>
      <c r="H59" s="87"/>
      <c r="I59" s="87"/>
      <c r="J59" s="87"/>
      <c r="K59" s="87"/>
      <c r="L59" s="87"/>
      <c r="M59" s="87"/>
      <c r="N59" s="87"/>
      <c r="O59" s="87"/>
      <c r="P59" s="87"/>
      <c r="Q59" s="87"/>
      <c r="R59" s="87"/>
      <c r="S59" s="110"/>
    </row>
    <row r="60" spans="1:19" ht="30" customHeight="1" x14ac:dyDescent="0.25">
      <c r="A60" s="107"/>
      <c r="B60" s="108" t="s">
        <v>319</v>
      </c>
      <c r="C60" s="109" t="s">
        <v>274</v>
      </c>
      <c r="D60" s="109" t="s">
        <v>275</v>
      </c>
      <c r="E60" s="109" t="s">
        <v>276</v>
      </c>
      <c r="F60" s="109" t="s">
        <v>277</v>
      </c>
      <c r="G60" s="87"/>
      <c r="H60" s="87"/>
      <c r="I60" s="87"/>
      <c r="J60" s="87"/>
      <c r="K60" s="87"/>
      <c r="L60" s="87"/>
      <c r="M60" s="87"/>
      <c r="N60" s="87"/>
      <c r="O60" s="87"/>
      <c r="P60" s="87"/>
      <c r="Q60" s="87"/>
      <c r="R60" s="87"/>
      <c r="S60" s="110"/>
    </row>
    <row r="61" spans="1:19" s="113" customFormat="1" ht="24" customHeight="1" x14ac:dyDescent="0.25">
      <c r="F61" s="113" t="s">
        <v>263</v>
      </c>
      <c r="G61" s="114">
        <f>IF(SUM(G52:G60)=0,"",AVERAGE(G52:G60))</f>
        <v>1</v>
      </c>
      <c r="H61" s="114" t="str">
        <f t="shared" ref="H61:R61" si="4">IF(SUM(H52:H60)=0,"",AVERAGE(H52:H60))</f>
        <v/>
      </c>
      <c r="I61" s="114" t="str">
        <f t="shared" si="4"/>
        <v/>
      </c>
      <c r="J61" s="114" t="str">
        <f t="shared" si="4"/>
        <v/>
      </c>
      <c r="K61" s="114" t="str">
        <f t="shared" si="4"/>
        <v/>
      </c>
      <c r="L61" s="114" t="str">
        <f t="shared" si="4"/>
        <v/>
      </c>
      <c r="M61" s="114" t="str">
        <f t="shared" si="4"/>
        <v/>
      </c>
      <c r="N61" s="114" t="str">
        <f t="shared" si="4"/>
        <v/>
      </c>
      <c r="O61" s="114" t="str">
        <f t="shared" si="4"/>
        <v/>
      </c>
      <c r="P61" s="114" t="str">
        <f t="shared" si="4"/>
        <v/>
      </c>
      <c r="Q61" s="114" t="str">
        <f t="shared" si="4"/>
        <v/>
      </c>
      <c r="R61" s="114" t="str">
        <f t="shared" si="4"/>
        <v/>
      </c>
    </row>
    <row r="62" spans="1:19" ht="24" customHeight="1" x14ac:dyDescent="0.25">
      <c r="B62" s="115"/>
      <c r="C62" s="116"/>
      <c r="D62" s="116"/>
      <c r="E62" s="116"/>
      <c r="F62" s="113" t="s">
        <v>199</v>
      </c>
      <c r="G62" s="120"/>
      <c r="H62" s="120"/>
      <c r="I62" s="120"/>
      <c r="J62" s="120"/>
      <c r="K62" s="120"/>
      <c r="L62" s="120"/>
      <c r="M62" s="120"/>
      <c r="N62" s="120"/>
      <c r="O62" s="120"/>
      <c r="P62" s="120"/>
      <c r="Q62" s="120"/>
      <c r="R62" s="120"/>
    </row>
    <row r="63" spans="1:19" x14ac:dyDescent="0.25">
      <c r="B63" s="115"/>
      <c r="C63" s="117"/>
      <c r="D63" s="117"/>
      <c r="E63" s="117"/>
      <c r="F63" s="117"/>
    </row>
    <row r="64" spans="1:19" ht="60.75" customHeight="1" x14ac:dyDescent="0.25">
      <c r="A64" s="105">
        <v>6</v>
      </c>
      <c r="B64" s="201" t="str">
        <f>'02.Calificación del Candidato'!B20</f>
        <v>Relaciones con organizaciones permanentes (complejidad relacionada con la organización): este indicador cubre la cantidad y las interrelaciones de las interfases del proyecto, programa o cartera con los sistemas, las estructuras, procesos de informe y toma de decisiones de la organización.</v>
      </c>
      <c r="C64" s="201"/>
      <c r="D64" s="201"/>
      <c r="E64" s="201"/>
      <c r="F64" s="201"/>
    </row>
    <row r="65" spans="1:19" ht="30" customHeight="1" x14ac:dyDescent="0.25">
      <c r="A65" s="107"/>
      <c r="B65" s="108" t="s">
        <v>320</v>
      </c>
      <c r="C65" s="109" t="s">
        <v>278</v>
      </c>
      <c r="D65" s="109" t="s">
        <v>279</v>
      </c>
      <c r="E65" s="109" t="s">
        <v>280</v>
      </c>
      <c r="F65" s="109" t="s">
        <v>281</v>
      </c>
      <c r="G65" s="87">
        <v>2</v>
      </c>
      <c r="H65" s="87"/>
      <c r="I65" s="87"/>
      <c r="J65" s="87"/>
      <c r="K65" s="87"/>
      <c r="L65" s="87"/>
      <c r="M65" s="87"/>
      <c r="N65" s="87"/>
      <c r="O65" s="87"/>
      <c r="P65" s="87"/>
      <c r="Q65" s="87"/>
      <c r="R65" s="87"/>
      <c r="S65" s="110"/>
    </row>
    <row r="66" spans="1:19" ht="30" customHeight="1" x14ac:dyDescent="0.25">
      <c r="A66" s="107"/>
      <c r="B66" s="108" t="s">
        <v>321</v>
      </c>
      <c r="C66" s="109" t="s">
        <v>278</v>
      </c>
      <c r="D66" s="109" t="s">
        <v>279</v>
      </c>
      <c r="E66" s="109" t="s">
        <v>280</v>
      </c>
      <c r="F66" s="109" t="s">
        <v>281</v>
      </c>
      <c r="G66" s="87"/>
      <c r="H66" s="87"/>
      <c r="I66" s="87"/>
      <c r="J66" s="87"/>
      <c r="K66" s="87"/>
      <c r="L66" s="87"/>
      <c r="M66" s="87"/>
      <c r="N66" s="87"/>
      <c r="O66" s="87"/>
      <c r="P66" s="87"/>
      <c r="Q66" s="87"/>
      <c r="R66" s="87"/>
      <c r="S66" s="110"/>
    </row>
    <row r="67" spans="1:19" ht="30" customHeight="1" x14ac:dyDescent="0.25">
      <c r="A67" s="107"/>
      <c r="B67" s="108" t="s">
        <v>322</v>
      </c>
      <c r="C67" s="109" t="s">
        <v>278</v>
      </c>
      <c r="D67" s="109" t="s">
        <v>279</v>
      </c>
      <c r="E67" s="109" t="s">
        <v>280</v>
      </c>
      <c r="F67" s="109" t="s">
        <v>281</v>
      </c>
      <c r="G67" s="87"/>
      <c r="H67" s="87"/>
      <c r="I67" s="87"/>
      <c r="J67" s="87"/>
      <c r="K67" s="87"/>
      <c r="L67" s="87"/>
      <c r="M67" s="87"/>
      <c r="N67" s="87"/>
      <c r="O67" s="87"/>
      <c r="P67" s="87"/>
      <c r="Q67" s="87"/>
      <c r="R67" s="87"/>
      <c r="S67" s="110"/>
    </row>
    <row r="68" spans="1:19" ht="30" customHeight="1" x14ac:dyDescent="0.25">
      <c r="A68" s="107"/>
      <c r="B68" s="108" t="s">
        <v>323</v>
      </c>
      <c r="C68" s="109" t="s">
        <v>278</v>
      </c>
      <c r="D68" s="109" t="s">
        <v>279</v>
      </c>
      <c r="E68" s="109" t="s">
        <v>280</v>
      </c>
      <c r="F68" s="109" t="s">
        <v>281</v>
      </c>
      <c r="G68" s="87"/>
      <c r="H68" s="87"/>
      <c r="I68" s="87"/>
      <c r="J68" s="87"/>
      <c r="K68" s="87"/>
      <c r="L68" s="87"/>
      <c r="M68" s="87"/>
      <c r="N68" s="87"/>
      <c r="O68" s="87"/>
      <c r="P68" s="87"/>
      <c r="Q68" s="87"/>
      <c r="R68" s="87"/>
      <c r="S68" s="110"/>
    </row>
    <row r="69" spans="1:19" ht="43.5" customHeight="1" x14ac:dyDescent="0.25">
      <c r="A69" s="107"/>
      <c r="B69" s="108" t="s">
        <v>229</v>
      </c>
      <c r="C69" s="109" t="s">
        <v>254</v>
      </c>
      <c r="D69" s="109" t="s">
        <v>257</v>
      </c>
      <c r="E69" s="109" t="s">
        <v>255</v>
      </c>
      <c r="F69" s="109" t="s">
        <v>256</v>
      </c>
      <c r="G69" s="87"/>
      <c r="H69" s="87"/>
      <c r="I69" s="87"/>
      <c r="J69" s="87"/>
      <c r="K69" s="87"/>
      <c r="L69" s="87"/>
      <c r="M69" s="87"/>
      <c r="N69" s="87"/>
      <c r="O69" s="87"/>
      <c r="P69" s="87"/>
      <c r="Q69" s="87"/>
      <c r="R69" s="87"/>
      <c r="S69" s="110"/>
    </row>
    <row r="70" spans="1:19" ht="34.5" customHeight="1" x14ac:dyDescent="0.25">
      <c r="A70" s="107"/>
      <c r="B70" s="108" t="s">
        <v>224</v>
      </c>
      <c r="C70" s="109" t="s">
        <v>254</v>
      </c>
      <c r="D70" s="109" t="s">
        <v>257</v>
      </c>
      <c r="E70" s="109" t="s">
        <v>255</v>
      </c>
      <c r="F70" s="109" t="s">
        <v>256</v>
      </c>
      <c r="G70" s="87"/>
      <c r="H70" s="87"/>
      <c r="I70" s="87"/>
      <c r="J70" s="87"/>
      <c r="K70" s="87"/>
      <c r="L70" s="87"/>
      <c r="M70" s="87"/>
      <c r="N70" s="87"/>
      <c r="O70" s="87"/>
      <c r="P70" s="87"/>
      <c r="Q70" s="87"/>
      <c r="R70" s="87"/>
      <c r="S70" s="110"/>
    </row>
    <row r="71" spans="1:19" ht="30" customHeight="1" x14ac:dyDescent="0.25">
      <c r="A71" s="107"/>
      <c r="B71" s="108" t="s">
        <v>324</v>
      </c>
      <c r="C71" s="109" t="s">
        <v>277</v>
      </c>
      <c r="D71" s="109" t="s">
        <v>276</v>
      </c>
      <c r="E71" s="109" t="s">
        <v>275</v>
      </c>
      <c r="F71" s="109" t="s">
        <v>274</v>
      </c>
      <c r="G71" s="87"/>
      <c r="H71" s="87"/>
      <c r="I71" s="87"/>
      <c r="J71" s="87"/>
      <c r="K71" s="87"/>
      <c r="L71" s="87"/>
      <c r="M71" s="87"/>
      <c r="N71" s="87"/>
      <c r="O71" s="87"/>
      <c r="P71" s="87"/>
      <c r="Q71" s="87"/>
      <c r="R71" s="87"/>
      <c r="S71" s="110"/>
    </row>
    <row r="72" spans="1:19" ht="30" customHeight="1" x14ac:dyDescent="0.25">
      <c r="A72" s="107"/>
      <c r="B72" s="108" t="s">
        <v>325</v>
      </c>
      <c r="C72" s="109" t="s">
        <v>185</v>
      </c>
      <c r="D72" s="109" t="s">
        <v>186</v>
      </c>
      <c r="E72" s="109" t="s">
        <v>187</v>
      </c>
      <c r="F72" s="109" t="s">
        <v>188</v>
      </c>
      <c r="G72" s="87"/>
      <c r="H72" s="87"/>
      <c r="I72" s="87"/>
      <c r="J72" s="87"/>
      <c r="K72" s="87"/>
      <c r="L72" s="87"/>
      <c r="M72" s="87"/>
      <c r="N72" s="87"/>
      <c r="O72" s="87"/>
      <c r="P72" s="87"/>
      <c r="Q72" s="87"/>
      <c r="R72" s="87"/>
      <c r="S72" s="110"/>
    </row>
    <row r="73" spans="1:19" s="113" customFormat="1" ht="24" customHeight="1" x14ac:dyDescent="0.25">
      <c r="F73" s="113" t="s">
        <v>263</v>
      </c>
      <c r="G73" s="114">
        <f>IF(SUM(G65:G72)=0,"",AVERAGE(G65:G72))</f>
        <v>2</v>
      </c>
      <c r="H73" s="114" t="str">
        <f t="shared" ref="H73:R73" si="5">IF(SUM(H65:H72)=0,"",AVERAGE(H65:H72))</f>
        <v/>
      </c>
      <c r="I73" s="114" t="str">
        <f t="shared" si="5"/>
        <v/>
      </c>
      <c r="J73" s="114" t="str">
        <f t="shared" si="5"/>
        <v/>
      </c>
      <c r="K73" s="114" t="str">
        <f t="shared" si="5"/>
        <v/>
      </c>
      <c r="L73" s="114" t="str">
        <f t="shared" si="5"/>
        <v/>
      </c>
      <c r="M73" s="114" t="str">
        <f t="shared" si="5"/>
        <v/>
      </c>
      <c r="N73" s="114" t="str">
        <f t="shared" si="5"/>
        <v/>
      </c>
      <c r="O73" s="114" t="str">
        <f t="shared" si="5"/>
        <v/>
      </c>
      <c r="P73" s="114" t="str">
        <f t="shared" si="5"/>
        <v/>
      </c>
      <c r="Q73" s="114" t="str">
        <f t="shared" si="5"/>
        <v/>
      </c>
      <c r="R73" s="114" t="str">
        <f t="shared" si="5"/>
        <v/>
      </c>
    </row>
    <row r="74" spans="1:19" ht="24" customHeight="1" x14ac:dyDescent="0.25">
      <c r="B74" s="115"/>
      <c r="C74" s="116"/>
      <c r="D74" s="116"/>
      <c r="E74" s="116"/>
      <c r="F74" s="113" t="s">
        <v>199</v>
      </c>
      <c r="G74" s="87"/>
      <c r="H74" s="87"/>
      <c r="I74" s="87"/>
      <c r="J74" s="87"/>
      <c r="K74" s="87"/>
      <c r="L74" s="87"/>
      <c r="M74" s="87"/>
      <c r="N74" s="87"/>
      <c r="O74" s="87"/>
      <c r="P74" s="87"/>
      <c r="Q74" s="87"/>
      <c r="R74" s="87"/>
    </row>
    <row r="75" spans="1:19" x14ac:dyDescent="0.25">
      <c r="B75" s="115"/>
      <c r="C75" s="117"/>
      <c r="D75" s="117"/>
      <c r="E75" s="117"/>
      <c r="F75" s="117"/>
    </row>
    <row r="76" spans="1:19" ht="54" customHeight="1" x14ac:dyDescent="0.25">
      <c r="A76" s="105">
        <v>7</v>
      </c>
      <c r="B76" s="201" t="str">
        <f>'02.Calificación del Candidato'!B21</f>
        <v>Contexto cultural y social (complejidad socio cultural): este indicador cubre la complejidad resultante de las dinámicas socio-culturales. Esto puede incluir interfases con participantes, partes interesadas u organizaciones de diferentes antecedentes socio-culturales o el trato con equipos distribuidos.</v>
      </c>
      <c r="C76" s="201"/>
      <c r="D76" s="201"/>
      <c r="E76" s="201"/>
      <c r="F76" s="201"/>
    </row>
    <row r="77" spans="1:19" ht="30" customHeight="1" x14ac:dyDescent="0.25">
      <c r="A77" s="107"/>
      <c r="B77" s="108" t="s">
        <v>326</v>
      </c>
      <c r="C77" s="118" t="s">
        <v>73</v>
      </c>
      <c r="D77" s="118" t="s">
        <v>74</v>
      </c>
      <c r="E77" s="118" t="s">
        <v>62</v>
      </c>
      <c r="F77" s="118" t="s">
        <v>46</v>
      </c>
      <c r="G77" s="87">
        <v>3</v>
      </c>
      <c r="H77" s="87"/>
      <c r="I77" s="87"/>
      <c r="J77" s="87"/>
      <c r="K77" s="87"/>
      <c r="L77" s="87"/>
      <c r="M77" s="87"/>
      <c r="N77" s="87"/>
      <c r="O77" s="87"/>
      <c r="P77" s="87"/>
      <c r="Q77" s="87"/>
      <c r="R77" s="87"/>
      <c r="S77" s="110"/>
    </row>
    <row r="78" spans="1:19" ht="30" customHeight="1" x14ac:dyDescent="0.25">
      <c r="A78" s="107"/>
      <c r="B78" s="108" t="s">
        <v>327</v>
      </c>
      <c r="C78" s="118" t="s">
        <v>73</v>
      </c>
      <c r="D78" s="118" t="s">
        <v>74</v>
      </c>
      <c r="E78" s="118" t="s">
        <v>62</v>
      </c>
      <c r="F78" s="118" t="s">
        <v>46</v>
      </c>
      <c r="G78" s="87"/>
      <c r="H78" s="87"/>
      <c r="I78" s="87"/>
      <c r="J78" s="87"/>
      <c r="K78" s="87"/>
      <c r="L78" s="87"/>
      <c r="M78" s="87"/>
      <c r="N78" s="87"/>
      <c r="O78" s="87"/>
      <c r="P78" s="87"/>
      <c r="Q78" s="87"/>
      <c r="R78" s="87"/>
      <c r="S78" s="110"/>
    </row>
    <row r="79" spans="1:19" ht="30" customHeight="1" x14ac:dyDescent="0.25">
      <c r="A79" s="107"/>
      <c r="B79" s="108" t="s">
        <v>237</v>
      </c>
      <c r="C79" s="118" t="s">
        <v>73</v>
      </c>
      <c r="D79" s="118" t="s">
        <v>74</v>
      </c>
      <c r="E79" s="118" t="s">
        <v>62</v>
      </c>
      <c r="F79" s="118" t="s">
        <v>46</v>
      </c>
      <c r="G79" s="87"/>
      <c r="H79" s="87"/>
      <c r="I79" s="87"/>
      <c r="J79" s="87"/>
      <c r="K79" s="87"/>
      <c r="L79" s="87"/>
      <c r="M79" s="87"/>
      <c r="N79" s="87"/>
      <c r="O79" s="87"/>
      <c r="P79" s="87"/>
      <c r="Q79" s="87"/>
      <c r="R79" s="87"/>
      <c r="S79" s="110"/>
    </row>
    <row r="80" spans="1:19" ht="30" customHeight="1" x14ac:dyDescent="0.25">
      <c r="A80" s="107"/>
      <c r="B80" s="108" t="s">
        <v>232</v>
      </c>
      <c r="C80" s="118" t="s">
        <v>63</v>
      </c>
      <c r="D80" s="118" t="s">
        <v>64</v>
      </c>
      <c r="E80" s="118" t="s">
        <v>65</v>
      </c>
      <c r="F80" s="118" t="s">
        <v>66</v>
      </c>
      <c r="G80" s="87"/>
      <c r="H80" s="87"/>
      <c r="I80" s="87"/>
      <c r="J80" s="87"/>
      <c r="K80" s="87"/>
      <c r="L80" s="87"/>
      <c r="M80" s="87"/>
      <c r="N80" s="87"/>
      <c r="O80" s="87"/>
      <c r="P80" s="87"/>
      <c r="Q80" s="87"/>
      <c r="R80" s="87"/>
      <c r="S80" s="110"/>
    </row>
    <row r="81" spans="1:19" ht="30" customHeight="1" x14ac:dyDescent="0.25">
      <c r="A81" s="107"/>
      <c r="B81" s="108" t="s">
        <v>233</v>
      </c>
      <c r="C81" s="118" t="s">
        <v>73</v>
      </c>
      <c r="D81" s="118" t="s">
        <v>74</v>
      </c>
      <c r="E81" s="118" t="s">
        <v>62</v>
      </c>
      <c r="F81" s="118" t="s">
        <v>46</v>
      </c>
      <c r="G81" s="87"/>
      <c r="H81" s="87"/>
      <c r="I81" s="87"/>
      <c r="J81" s="87"/>
      <c r="K81" s="87"/>
      <c r="L81" s="87"/>
      <c r="M81" s="87"/>
      <c r="N81" s="87"/>
      <c r="O81" s="87"/>
      <c r="P81" s="87"/>
      <c r="Q81" s="87"/>
      <c r="R81" s="87"/>
      <c r="S81" s="110"/>
    </row>
    <row r="82" spans="1:19" ht="30" customHeight="1" x14ac:dyDescent="0.25">
      <c r="A82" s="107"/>
      <c r="B82" s="108" t="s">
        <v>238</v>
      </c>
      <c r="C82" s="118" t="s">
        <v>54</v>
      </c>
      <c r="D82" s="118" t="s">
        <v>52</v>
      </c>
      <c r="E82" s="118" t="s">
        <v>51</v>
      </c>
      <c r="F82" s="118" t="s">
        <v>260</v>
      </c>
      <c r="G82" s="87"/>
      <c r="H82" s="87"/>
      <c r="I82" s="87"/>
      <c r="J82" s="87"/>
      <c r="K82" s="87"/>
      <c r="L82" s="87"/>
      <c r="M82" s="87"/>
      <c r="N82" s="87"/>
      <c r="O82" s="87"/>
      <c r="P82" s="87"/>
      <c r="Q82" s="87"/>
      <c r="R82" s="87"/>
      <c r="S82" s="110"/>
    </row>
    <row r="83" spans="1:19" ht="30" customHeight="1" x14ac:dyDescent="0.25">
      <c r="A83" s="107"/>
      <c r="B83" s="108" t="s">
        <v>234</v>
      </c>
      <c r="C83" s="118" t="s">
        <v>54</v>
      </c>
      <c r="D83" s="118" t="s">
        <v>52</v>
      </c>
      <c r="E83" s="118" t="s">
        <v>51</v>
      </c>
      <c r="F83" s="118" t="s">
        <v>260</v>
      </c>
      <c r="G83" s="87"/>
      <c r="H83" s="87"/>
      <c r="I83" s="87"/>
      <c r="J83" s="87"/>
      <c r="K83" s="87"/>
      <c r="L83" s="87"/>
      <c r="M83" s="87"/>
      <c r="N83" s="87"/>
      <c r="O83" s="87"/>
      <c r="P83" s="87"/>
      <c r="Q83" s="87"/>
      <c r="R83" s="87"/>
      <c r="S83" s="110"/>
    </row>
    <row r="84" spans="1:19" ht="30" customHeight="1" x14ac:dyDescent="0.25">
      <c r="A84" s="107"/>
      <c r="B84" s="108" t="s">
        <v>328</v>
      </c>
      <c r="C84" s="118" t="s">
        <v>73</v>
      </c>
      <c r="D84" s="118" t="s">
        <v>74</v>
      </c>
      <c r="E84" s="118" t="s">
        <v>62</v>
      </c>
      <c r="F84" s="118" t="s">
        <v>46</v>
      </c>
      <c r="G84" s="87"/>
      <c r="H84" s="87"/>
      <c r="I84" s="87"/>
      <c r="J84" s="87"/>
      <c r="K84" s="87"/>
      <c r="L84" s="87"/>
      <c r="M84" s="87"/>
      <c r="N84" s="87"/>
      <c r="O84" s="87"/>
      <c r="P84" s="87"/>
      <c r="Q84" s="87"/>
      <c r="R84" s="87"/>
      <c r="S84" s="110"/>
    </row>
    <row r="85" spans="1:19" ht="30" customHeight="1" x14ac:dyDescent="0.25">
      <c r="A85" s="107"/>
      <c r="B85" s="108" t="s">
        <v>239</v>
      </c>
      <c r="C85" s="118" t="s">
        <v>73</v>
      </c>
      <c r="D85" s="118" t="s">
        <v>74</v>
      </c>
      <c r="E85" s="118" t="s">
        <v>62</v>
      </c>
      <c r="F85" s="118" t="s">
        <v>46</v>
      </c>
      <c r="G85" s="87"/>
      <c r="H85" s="87"/>
      <c r="I85" s="87"/>
      <c r="J85" s="87"/>
      <c r="K85" s="87"/>
      <c r="L85" s="87"/>
      <c r="M85" s="87"/>
      <c r="N85" s="87"/>
      <c r="O85" s="87"/>
      <c r="P85" s="87"/>
      <c r="Q85" s="87"/>
      <c r="R85" s="87"/>
      <c r="S85" s="110"/>
    </row>
    <row r="86" spans="1:19" s="113" customFormat="1" ht="24" customHeight="1" x14ac:dyDescent="0.25">
      <c r="F86" s="113" t="s">
        <v>263</v>
      </c>
      <c r="G86" s="114">
        <f>IF(SUM(G77:G85)=0,"",AVERAGE(G77:G85))</f>
        <v>3</v>
      </c>
      <c r="H86" s="114" t="str">
        <f t="shared" ref="H86:R86" si="6">IF(SUM(H77:H85)=0,"",AVERAGE(H77:H85))</f>
        <v/>
      </c>
      <c r="I86" s="114" t="str">
        <f t="shared" si="6"/>
        <v/>
      </c>
      <c r="J86" s="114" t="str">
        <f t="shared" si="6"/>
        <v/>
      </c>
      <c r="K86" s="114" t="str">
        <f t="shared" si="6"/>
        <v/>
      </c>
      <c r="L86" s="114" t="str">
        <f t="shared" si="6"/>
        <v/>
      </c>
      <c r="M86" s="114" t="str">
        <f t="shared" si="6"/>
        <v/>
      </c>
      <c r="N86" s="114" t="str">
        <f t="shared" si="6"/>
        <v/>
      </c>
      <c r="O86" s="114" t="str">
        <f t="shared" si="6"/>
        <v/>
      </c>
      <c r="P86" s="114" t="str">
        <f t="shared" si="6"/>
        <v/>
      </c>
      <c r="Q86" s="114" t="str">
        <f t="shared" si="6"/>
        <v/>
      </c>
      <c r="R86" s="114" t="str">
        <f t="shared" si="6"/>
        <v/>
      </c>
    </row>
    <row r="87" spans="1:19" ht="24" customHeight="1" x14ac:dyDescent="0.25">
      <c r="B87" s="115"/>
      <c r="C87" s="116"/>
      <c r="D87" s="116"/>
      <c r="E87" s="116"/>
      <c r="F87" s="113" t="s">
        <v>199</v>
      </c>
      <c r="G87" s="87"/>
      <c r="H87" s="87"/>
      <c r="I87" s="87"/>
      <c r="J87" s="87"/>
      <c r="K87" s="87"/>
      <c r="L87" s="87"/>
      <c r="M87" s="87"/>
      <c r="N87" s="87"/>
      <c r="O87" s="87"/>
      <c r="P87" s="87"/>
      <c r="Q87" s="87"/>
      <c r="R87" s="87"/>
    </row>
    <row r="88" spans="1:19" x14ac:dyDescent="0.25">
      <c r="B88" s="115"/>
      <c r="C88" s="117"/>
      <c r="D88" s="117"/>
      <c r="E88" s="117"/>
      <c r="F88" s="117"/>
    </row>
    <row r="89" spans="1:19" ht="73.5" customHeight="1" x14ac:dyDescent="0.25">
      <c r="A89" s="105">
        <v>8</v>
      </c>
      <c r="B89" s="201" t="str">
        <f>'02.Calificación del Candidato'!B22</f>
        <v>Liderazgo, trabajo en equipo y decisiones (complejidad relacionada con los equipos): este indicador cubre los requisitos de la dirección/liderazgo dentro del proyecto, programa o cartera. Este indicador se enfoca en la complejidad originada de las relaciones con el(los) equipo(s) y su madurez y por tanto la visión, guía y dirección que el equipo requiere para la entrega.</v>
      </c>
      <c r="C89" s="201"/>
      <c r="D89" s="201"/>
      <c r="E89" s="201"/>
      <c r="F89" s="201"/>
    </row>
    <row r="90" spans="1:19" ht="40.5" customHeight="1" x14ac:dyDescent="0.25">
      <c r="A90" s="107"/>
      <c r="B90" s="108" t="s">
        <v>329</v>
      </c>
      <c r="C90" s="118" t="s">
        <v>54</v>
      </c>
      <c r="D90" s="118" t="s">
        <v>52</v>
      </c>
      <c r="E90" s="118" t="s">
        <v>51</v>
      </c>
      <c r="F90" s="109" t="s">
        <v>260</v>
      </c>
      <c r="G90" s="87">
        <v>4</v>
      </c>
      <c r="H90" s="87"/>
      <c r="I90" s="87"/>
      <c r="J90" s="87"/>
      <c r="K90" s="87"/>
      <c r="L90" s="87"/>
      <c r="M90" s="87"/>
      <c r="N90" s="87"/>
      <c r="O90" s="87"/>
      <c r="P90" s="87"/>
      <c r="Q90" s="87"/>
      <c r="R90" s="87"/>
      <c r="S90" s="110"/>
    </row>
    <row r="91" spans="1:19" ht="30" customHeight="1" x14ac:dyDescent="0.25">
      <c r="A91" s="107"/>
      <c r="B91" s="108" t="s">
        <v>240</v>
      </c>
      <c r="C91" s="118" t="s">
        <v>67</v>
      </c>
      <c r="D91" s="118" t="s">
        <v>68</v>
      </c>
      <c r="E91" s="118" t="s">
        <v>69</v>
      </c>
      <c r="F91" s="109" t="s">
        <v>282</v>
      </c>
      <c r="G91" s="87"/>
      <c r="H91" s="87"/>
      <c r="I91" s="87"/>
      <c r="J91" s="87"/>
      <c r="K91" s="87"/>
      <c r="L91" s="87"/>
      <c r="M91" s="87"/>
      <c r="N91" s="87"/>
      <c r="O91" s="87"/>
      <c r="P91" s="87"/>
      <c r="Q91" s="87"/>
      <c r="R91" s="87"/>
      <c r="S91" s="110"/>
    </row>
    <row r="92" spans="1:19" ht="30" customHeight="1" x14ac:dyDescent="0.25">
      <c r="A92" s="107"/>
      <c r="B92" s="108" t="s">
        <v>242</v>
      </c>
      <c r="C92" s="109" t="s">
        <v>188</v>
      </c>
      <c r="D92" s="109" t="s">
        <v>187</v>
      </c>
      <c r="E92" s="109" t="s">
        <v>186</v>
      </c>
      <c r="F92" s="109" t="s">
        <v>185</v>
      </c>
      <c r="G92" s="87"/>
      <c r="H92" s="87"/>
      <c r="I92" s="87"/>
      <c r="J92" s="87"/>
      <c r="K92" s="87"/>
      <c r="L92" s="87"/>
      <c r="M92" s="87"/>
      <c r="N92" s="87"/>
      <c r="O92" s="87"/>
      <c r="P92" s="87"/>
      <c r="Q92" s="87"/>
      <c r="R92" s="87"/>
      <c r="S92" s="110"/>
    </row>
    <row r="93" spans="1:19" ht="30" customHeight="1" x14ac:dyDescent="0.25">
      <c r="A93" s="107"/>
      <c r="B93" s="108" t="s">
        <v>330</v>
      </c>
      <c r="C93" s="109" t="s">
        <v>285</v>
      </c>
      <c r="D93" s="109" t="s">
        <v>286</v>
      </c>
      <c r="E93" s="109" t="s">
        <v>283</v>
      </c>
      <c r="F93" s="109" t="s">
        <v>284</v>
      </c>
      <c r="G93" s="87"/>
      <c r="H93" s="87"/>
      <c r="I93" s="87"/>
      <c r="J93" s="87"/>
      <c r="K93" s="87"/>
      <c r="L93" s="87"/>
      <c r="M93" s="87"/>
      <c r="N93" s="87"/>
      <c r="O93" s="87"/>
      <c r="P93" s="87"/>
      <c r="Q93" s="87"/>
      <c r="R93" s="87"/>
      <c r="S93" s="110"/>
    </row>
    <row r="94" spans="1:19" ht="30" customHeight="1" x14ac:dyDescent="0.25">
      <c r="A94" s="107"/>
      <c r="B94" s="108" t="s">
        <v>331</v>
      </c>
      <c r="C94" s="109" t="s">
        <v>188</v>
      </c>
      <c r="D94" s="109" t="s">
        <v>187</v>
      </c>
      <c r="E94" s="109" t="s">
        <v>186</v>
      </c>
      <c r="F94" s="109" t="s">
        <v>185</v>
      </c>
      <c r="G94" s="87"/>
      <c r="H94" s="87"/>
      <c r="I94" s="87"/>
      <c r="J94" s="87"/>
      <c r="K94" s="87"/>
      <c r="L94" s="87"/>
      <c r="M94" s="87"/>
      <c r="N94" s="87"/>
      <c r="O94" s="87"/>
      <c r="P94" s="87"/>
      <c r="Q94" s="87"/>
      <c r="R94" s="87"/>
      <c r="S94" s="110"/>
    </row>
    <row r="95" spans="1:19" s="113" customFormat="1" ht="24" customHeight="1" x14ac:dyDescent="0.25">
      <c r="F95" s="113" t="s">
        <v>263</v>
      </c>
      <c r="G95" s="114">
        <f>IF(SUM(G90:G94)=0,"",AVERAGE(G90:G94))</f>
        <v>4</v>
      </c>
      <c r="H95" s="114" t="str">
        <f t="shared" ref="H95:R95" si="7">IF(SUM(H90:H94)=0,"",AVERAGE(H90:H94))</f>
        <v/>
      </c>
      <c r="I95" s="114" t="str">
        <f t="shared" si="7"/>
        <v/>
      </c>
      <c r="J95" s="114" t="str">
        <f t="shared" si="7"/>
        <v/>
      </c>
      <c r="K95" s="114" t="str">
        <f t="shared" si="7"/>
        <v/>
      </c>
      <c r="L95" s="114" t="str">
        <f t="shared" si="7"/>
        <v/>
      </c>
      <c r="M95" s="114" t="str">
        <f t="shared" si="7"/>
        <v/>
      </c>
      <c r="N95" s="114" t="str">
        <f t="shared" si="7"/>
        <v/>
      </c>
      <c r="O95" s="114" t="str">
        <f t="shared" si="7"/>
        <v/>
      </c>
      <c r="P95" s="114" t="str">
        <f t="shared" si="7"/>
        <v/>
      </c>
      <c r="Q95" s="114" t="str">
        <f t="shared" si="7"/>
        <v/>
      </c>
      <c r="R95" s="114" t="str">
        <f t="shared" si="7"/>
        <v/>
      </c>
    </row>
    <row r="96" spans="1:19" ht="24" customHeight="1" x14ac:dyDescent="0.25">
      <c r="B96" s="115"/>
      <c r="C96" s="116"/>
      <c r="D96" s="116"/>
      <c r="E96" s="116"/>
      <c r="F96" s="113" t="s">
        <v>199</v>
      </c>
      <c r="G96" s="87"/>
      <c r="H96" s="87"/>
      <c r="I96" s="87"/>
      <c r="J96" s="87"/>
      <c r="K96" s="87"/>
      <c r="L96" s="87"/>
      <c r="M96" s="87"/>
      <c r="N96" s="87"/>
      <c r="O96" s="87"/>
      <c r="P96" s="87"/>
      <c r="Q96" s="87"/>
      <c r="R96" s="87"/>
    </row>
    <row r="97" spans="1:19" x14ac:dyDescent="0.25">
      <c r="B97" s="115"/>
      <c r="C97" s="117"/>
      <c r="D97" s="117"/>
      <c r="E97" s="117"/>
      <c r="F97" s="117"/>
    </row>
    <row r="98" spans="1:19" ht="66" customHeight="1" x14ac:dyDescent="0.25">
      <c r="A98" s="105">
        <v>9</v>
      </c>
      <c r="B98" s="201" t="str">
        <f>'02.Calificación del Candidato'!B23</f>
        <v>Grado de innovación y condiciones generales (complejidad relacionada con la innovación): este indicador cubre la complejidad originada del grado de innovación técnica del proyecto, programa o cartera. Este indicador puede enfocarse en el aprendizaje y la inventiva asociada, requerida para innnovar y/o trabajar con resultados desconocidos, enfoques, procesos, herramientas y/o métodos.</v>
      </c>
      <c r="C98" s="201"/>
      <c r="D98" s="201"/>
      <c r="E98" s="201"/>
      <c r="F98" s="201"/>
    </row>
    <row r="99" spans="1:19" ht="30" customHeight="1" x14ac:dyDescent="0.25">
      <c r="A99" s="107"/>
      <c r="B99" s="108" t="s">
        <v>332</v>
      </c>
      <c r="C99" s="118" t="s">
        <v>41</v>
      </c>
      <c r="D99" s="118" t="s">
        <v>42</v>
      </c>
      <c r="E99" s="118" t="s">
        <v>43</v>
      </c>
      <c r="F99" s="118" t="s">
        <v>72</v>
      </c>
      <c r="G99" s="87">
        <v>1</v>
      </c>
      <c r="H99" s="87"/>
      <c r="I99" s="87"/>
      <c r="J99" s="87"/>
      <c r="K99" s="87"/>
      <c r="L99" s="87"/>
      <c r="M99" s="87"/>
      <c r="N99" s="87"/>
      <c r="O99" s="87"/>
      <c r="P99" s="87"/>
      <c r="Q99" s="87"/>
      <c r="R99" s="87"/>
      <c r="S99" s="110"/>
    </row>
    <row r="100" spans="1:19" ht="30" customHeight="1" x14ac:dyDescent="0.25">
      <c r="A100" s="107"/>
      <c r="B100" s="108" t="s">
        <v>244</v>
      </c>
      <c r="C100" s="109" t="s">
        <v>287</v>
      </c>
      <c r="D100" s="109" t="s">
        <v>288</v>
      </c>
      <c r="E100" s="109" t="s">
        <v>289</v>
      </c>
      <c r="F100" s="109" t="s">
        <v>290</v>
      </c>
      <c r="G100" s="87"/>
      <c r="H100" s="87"/>
      <c r="I100" s="87"/>
      <c r="J100" s="87"/>
      <c r="K100" s="87"/>
      <c r="L100" s="87"/>
      <c r="M100" s="87"/>
      <c r="N100" s="87"/>
      <c r="O100" s="87"/>
      <c r="P100" s="87"/>
      <c r="Q100" s="87"/>
      <c r="R100" s="87"/>
      <c r="S100" s="110"/>
    </row>
    <row r="101" spans="1:19" ht="30" customHeight="1" x14ac:dyDescent="0.25">
      <c r="A101" s="107"/>
      <c r="B101" s="108" t="s">
        <v>245</v>
      </c>
      <c r="C101" s="109" t="s">
        <v>287</v>
      </c>
      <c r="D101" s="109" t="s">
        <v>288</v>
      </c>
      <c r="E101" s="109" t="s">
        <v>289</v>
      </c>
      <c r="F101" s="109" t="s">
        <v>290</v>
      </c>
      <c r="G101" s="87"/>
      <c r="H101" s="87"/>
      <c r="I101" s="87"/>
      <c r="J101" s="87"/>
      <c r="K101" s="87"/>
      <c r="L101" s="87"/>
      <c r="M101" s="87"/>
      <c r="N101" s="87"/>
      <c r="O101" s="87"/>
      <c r="P101" s="87"/>
      <c r="Q101" s="87"/>
      <c r="R101" s="87"/>
      <c r="S101" s="110"/>
    </row>
    <row r="102" spans="1:19" ht="30" customHeight="1" x14ac:dyDescent="0.25">
      <c r="A102" s="107"/>
      <c r="B102" s="108" t="s">
        <v>243</v>
      </c>
      <c r="C102" s="109" t="s">
        <v>287</v>
      </c>
      <c r="D102" s="109" t="s">
        <v>288</v>
      </c>
      <c r="E102" s="109" t="s">
        <v>289</v>
      </c>
      <c r="F102" s="109" t="s">
        <v>290</v>
      </c>
      <c r="G102" s="87"/>
      <c r="H102" s="87"/>
      <c r="I102" s="87"/>
      <c r="J102" s="87"/>
      <c r="K102" s="87"/>
      <c r="L102" s="87"/>
      <c r="M102" s="87"/>
      <c r="N102" s="87"/>
      <c r="O102" s="87"/>
      <c r="P102" s="87"/>
      <c r="Q102" s="87"/>
      <c r="R102" s="87"/>
      <c r="S102" s="110"/>
    </row>
    <row r="103" spans="1:19" ht="30" customHeight="1" x14ac:dyDescent="0.25">
      <c r="A103" s="107"/>
      <c r="B103" s="108" t="s">
        <v>246</v>
      </c>
      <c r="C103" s="109" t="s">
        <v>291</v>
      </c>
      <c r="D103" s="109" t="s">
        <v>292</v>
      </c>
      <c r="E103" s="109" t="s">
        <v>293</v>
      </c>
      <c r="F103" s="109" t="s">
        <v>294</v>
      </c>
      <c r="G103" s="87"/>
      <c r="H103" s="87"/>
      <c r="I103" s="87"/>
      <c r="J103" s="87"/>
      <c r="K103" s="87"/>
      <c r="L103" s="87"/>
      <c r="M103" s="87"/>
      <c r="N103" s="87"/>
      <c r="O103" s="87"/>
      <c r="P103" s="87"/>
      <c r="Q103" s="87"/>
      <c r="R103" s="87"/>
      <c r="S103" s="110"/>
    </row>
    <row r="104" spans="1:19" s="113" customFormat="1" ht="24" customHeight="1" x14ac:dyDescent="0.25">
      <c r="F104" s="113" t="s">
        <v>263</v>
      </c>
      <c r="G104" s="114">
        <f>IF(SUM(G99:G103)=0,"",AVERAGE(G99:G103))</f>
        <v>1</v>
      </c>
      <c r="H104" s="114" t="str">
        <f t="shared" ref="H104:R104" si="8">IF(SUM(H99:H103)=0,"",AVERAGE(H99:H103))</f>
        <v/>
      </c>
      <c r="I104" s="114" t="str">
        <f t="shared" si="8"/>
        <v/>
      </c>
      <c r="J104" s="114" t="str">
        <f t="shared" si="8"/>
        <v/>
      </c>
      <c r="K104" s="114" t="str">
        <f t="shared" si="8"/>
        <v/>
      </c>
      <c r="L104" s="114" t="str">
        <f t="shared" si="8"/>
        <v/>
      </c>
      <c r="M104" s="114" t="str">
        <f t="shared" si="8"/>
        <v/>
      </c>
      <c r="N104" s="114" t="str">
        <f t="shared" si="8"/>
        <v/>
      </c>
      <c r="O104" s="114" t="str">
        <f t="shared" si="8"/>
        <v/>
      </c>
      <c r="P104" s="114" t="str">
        <f t="shared" si="8"/>
        <v/>
      </c>
      <c r="Q104" s="114" t="str">
        <f t="shared" si="8"/>
        <v/>
      </c>
      <c r="R104" s="114" t="str">
        <f t="shared" si="8"/>
        <v/>
      </c>
    </row>
    <row r="105" spans="1:19" ht="24" customHeight="1" x14ac:dyDescent="0.25">
      <c r="B105" s="115"/>
      <c r="C105" s="116"/>
      <c r="D105" s="116"/>
      <c r="E105" s="116"/>
      <c r="F105" s="113" t="s">
        <v>199</v>
      </c>
      <c r="G105" s="87"/>
      <c r="H105" s="87"/>
      <c r="I105" s="87"/>
      <c r="J105" s="87"/>
      <c r="K105" s="87"/>
      <c r="L105" s="87"/>
      <c r="M105" s="87"/>
      <c r="N105" s="87"/>
      <c r="O105" s="87"/>
      <c r="P105" s="87"/>
      <c r="Q105" s="87"/>
      <c r="R105" s="87"/>
    </row>
    <row r="106" spans="1:19" x14ac:dyDescent="0.25">
      <c r="B106" s="115"/>
      <c r="C106" s="117"/>
      <c r="D106" s="117"/>
      <c r="E106" s="117"/>
      <c r="F106" s="117"/>
    </row>
    <row r="107" spans="1:19" ht="70.5" customHeight="1" x14ac:dyDescent="0.25">
      <c r="A107" s="105">
        <v>10</v>
      </c>
      <c r="B107" s="201" t="str">
        <f>'02.Calificación del Candidato'!B24</f>
        <v>Demanda de coordinación (complejidad relacionada con la autonomía): este indicador cubre la cantidad de autonomía y responsabilidad que le ha sido dada al director/líder del proyecto, programa o cartera o que ha sido tomada/mostrada. Este indicador se enfoca en la coordinación, comunicación, promoción y defensa de los intereses del proyecto, programa o cartera con otros.</v>
      </c>
      <c r="C107" s="201"/>
      <c r="D107" s="201"/>
      <c r="E107" s="201"/>
      <c r="F107" s="201"/>
    </row>
    <row r="108" spans="1:19" ht="30" customHeight="1" x14ac:dyDescent="0.25">
      <c r="A108" s="107"/>
      <c r="B108" s="108" t="s">
        <v>334</v>
      </c>
      <c r="C108" s="109" t="s">
        <v>188</v>
      </c>
      <c r="D108" s="109" t="s">
        <v>187</v>
      </c>
      <c r="E108" s="109" t="s">
        <v>186</v>
      </c>
      <c r="F108" s="109" t="s">
        <v>185</v>
      </c>
      <c r="G108" s="120">
        <v>2</v>
      </c>
      <c r="H108" s="120"/>
      <c r="I108" s="120"/>
      <c r="J108" s="120"/>
      <c r="K108" s="120"/>
      <c r="L108" s="120"/>
      <c r="M108" s="120"/>
      <c r="N108" s="120"/>
      <c r="O108" s="120"/>
      <c r="P108" s="120"/>
      <c r="Q108" s="120"/>
      <c r="R108" s="120"/>
      <c r="S108" s="110"/>
    </row>
    <row r="109" spans="1:19" ht="30" customHeight="1" x14ac:dyDescent="0.25">
      <c r="A109" s="107"/>
      <c r="B109" s="108" t="s">
        <v>335</v>
      </c>
      <c r="C109" s="109" t="s">
        <v>188</v>
      </c>
      <c r="D109" s="109" t="s">
        <v>187</v>
      </c>
      <c r="E109" s="109" t="s">
        <v>186</v>
      </c>
      <c r="F109" s="109" t="s">
        <v>185</v>
      </c>
      <c r="G109" s="120"/>
      <c r="H109" s="120"/>
      <c r="I109" s="120"/>
      <c r="J109" s="120"/>
      <c r="K109" s="120"/>
      <c r="L109" s="120"/>
      <c r="M109" s="120"/>
      <c r="N109" s="120"/>
      <c r="O109" s="120"/>
      <c r="P109" s="120"/>
      <c r="Q109" s="120"/>
      <c r="R109" s="120"/>
      <c r="S109" s="110"/>
    </row>
    <row r="110" spans="1:19" ht="30" customHeight="1" x14ac:dyDescent="0.25">
      <c r="A110" s="107"/>
      <c r="B110" s="108" t="s">
        <v>336</v>
      </c>
      <c r="C110" s="109" t="s">
        <v>188</v>
      </c>
      <c r="D110" s="109" t="s">
        <v>187</v>
      </c>
      <c r="E110" s="109" t="s">
        <v>186</v>
      </c>
      <c r="F110" s="109" t="s">
        <v>185</v>
      </c>
      <c r="G110" s="120"/>
      <c r="H110" s="120"/>
      <c r="I110" s="120"/>
      <c r="J110" s="120"/>
      <c r="K110" s="120"/>
      <c r="L110" s="120"/>
      <c r="M110" s="120"/>
      <c r="N110" s="120"/>
      <c r="O110" s="120"/>
      <c r="P110" s="120"/>
      <c r="Q110" s="120"/>
      <c r="R110" s="120"/>
      <c r="S110" s="110"/>
    </row>
    <row r="111" spans="1:19" s="113" customFormat="1" ht="24" customHeight="1" x14ac:dyDescent="0.25">
      <c r="F111" s="113" t="s">
        <v>263</v>
      </c>
      <c r="G111" s="114">
        <f>IF(SUM(G108:G110)=0,"",AVERAGE(G108:G110))</f>
        <v>2</v>
      </c>
      <c r="H111" s="114" t="str">
        <f t="shared" ref="H111:R111" si="9">IF(SUM(H108:H110)=0,"",AVERAGE(H108:H110))</f>
        <v/>
      </c>
      <c r="I111" s="114" t="str">
        <f t="shared" si="9"/>
        <v/>
      </c>
      <c r="J111" s="114" t="str">
        <f t="shared" si="9"/>
        <v/>
      </c>
      <c r="K111" s="114" t="str">
        <f t="shared" si="9"/>
        <v/>
      </c>
      <c r="L111" s="114" t="str">
        <f t="shared" si="9"/>
        <v/>
      </c>
      <c r="M111" s="114" t="str">
        <f t="shared" si="9"/>
        <v/>
      </c>
      <c r="N111" s="114" t="str">
        <f t="shared" si="9"/>
        <v/>
      </c>
      <c r="O111" s="114" t="str">
        <f t="shared" si="9"/>
        <v/>
      </c>
      <c r="P111" s="114" t="str">
        <f t="shared" si="9"/>
        <v/>
      </c>
      <c r="Q111" s="114" t="str">
        <f t="shared" si="9"/>
        <v/>
      </c>
      <c r="R111" s="114" t="str">
        <f t="shared" si="9"/>
        <v/>
      </c>
    </row>
    <row r="112" spans="1:19" ht="24" customHeight="1" x14ac:dyDescent="0.25">
      <c r="B112" s="115"/>
      <c r="C112" s="116"/>
      <c r="D112" s="116"/>
      <c r="E112" s="116"/>
      <c r="F112" s="113" t="s">
        <v>199</v>
      </c>
      <c r="G112" s="87"/>
      <c r="H112" s="87"/>
      <c r="I112" s="87"/>
      <c r="J112" s="87"/>
      <c r="K112" s="87"/>
      <c r="L112" s="87"/>
      <c r="M112" s="87"/>
      <c r="N112" s="87"/>
      <c r="O112" s="87"/>
      <c r="P112" s="87"/>
      <c r="Q112" s="87"/>
      <c r="R112" s="87"/>
    </row>
    <row r="113" spans="2:18" ht="17.100000000000001" customHeight="1" x14ac:dyDescent="0.25"/>
    <row r="114" spans="2:18" ht="17.100000000000001" customHeight="1" x14ac:dyDescent="0.25">
      <c r="D114" s="102" t="s">
        <v>353</v>
      </c>
    </row>
    <row r="115" spans="2:18" ht="17.100000000000001" customHeight="1" x14ac:dyDescent="0.25">
      <c r="E115" s="121" t="s">
        <v>354</v>
      </c>
      <c r="F115" s="101">
        <v>1</v>
      </c>
      <c r="G115" s="122">
        <f t="shared" ref="G115:R115" si="10">IF(G21="",G20,G21)</f>
        <v>1</v>
      </c>
      <c r="H115" s="122" t="str">
        <f t="shared" si="10"/>
        <v/>
      </c>
      <c r="I115" s="122" t="str">
        <f t="shared" si="10"/>
        <v/>
      </c>
      <c r="J115" s="122" t="str">
        <f t="shared" si="10"/>
        <v/>
      </c>
      <c r="K115" s="122" t="str">
        <f t="shared" si="10"/>
        <v/>
      </c>
      <c r="L115" s="122" t="str">
        <f t="shared" si="10"/>
        <v/>
      </c>
      <c r="M115" s="122" t="str">
        <f t="shared" si="10"/>
        <v/>
      </c>
      <c r="N115" s="122" t="str">
        <f t="shared" si="10"/>
        <v/>
      </c>
      <c r="O115" s="122" t="str">
        <f t="shared" si="10"/>
        <v/>
      </c>
      <c r="P115" s="122" t="str">
        <f t="shared" si="10"/>
        <v/>
      </c>
      <c r="Q115" s="122" t="str">
        <f t="shared" si="10"/>
        <v/>
      </c>
      <c r="R115" s="122" t="str">
        <f t="shared" si="10"/>
        <v/>
      </c>
    </row>
    <row r="116" spans="2:18" ht="17.100000000000001" customHeight="1" x14ac:dyDescent="0.25">
      <c r="E116" s="121" t="s">
        <v>354</v>
      </c>
      <c r="F116" s="101">
        <f>1+F115</f>
        <v>2</v>
      </c>
      <c r="G116" s="122">
        <f t="shared" ref="G116:R116" si="11">IF(G29="",G28,G29)</f>
        <v>2</v>
      </c>
      <c r="H116" s="122" t="str">
        <f t="shared" si="11"/>
        <v/>
      </c>
      <c r="I116" s="122" t="str">
        <f t="shared" si="11"/>
        <v/>
      </c>
      <c r="J116" s="122" t="str">
        <f t="shared" si="11"/>
        <v/>
      </c>
      <c r="K116" s="122" t="str">
        <f t="shared" si="11"/>
        <v/>
      </c>
      <c r="L116" s="122" t="str">
        <f t="shared" si="11"/>
        <v/>
      </c>
      <c r="M116" s="122" t="str">
        <f t="shared" si="11"/>
        <v/>
      </c>
      <c r="N116" s="122" t="str">
        <f t="shared" si="11"/>
        <v/>
      </c>
      <c r="O116" s="122" t="str">
        <f t="shared" si="11"/>
        <v/>
      </c>
      <c r="P116" s="122" t="str">
        <f t="shared" si="11"/>
        <v/>
      </c>
      <c r="Q116" s="122" t="str">
        <f t="shared" si="11"/>
        <v/>
      </c>
      <c r="R116" s="122" t="str">
        <f t="shared" si="11"/>
        <v/>
      </c>
    </row>
    <row r="117" spans="2:18" ht="17.100000000000001" customHeight="1" x14ac:dyDescent="0.25">
      <c r="E117" s="121" t="s">
        <v>354</v>
      </c>
      <c r="F117" s="101">
        <f t="shared" ref="F117:F124" si="12">1+F116</f>
        <v>3</v>
      </c>
      <c r="G117" s="122">
        <f t="shared" ref="G117:R117" si="13">IF(G40="",G39,G40)</f>
        <v>3</v>
      </c>
      <c r="H117" s="122" t="str">
        <f t="shared" si="13"/>
        <v/>
      </c>
      <c r="I117" s="122" t="str">
        <f t="shared" si="13"/>
        <v/>
      </c>
      <c r="J117" s="122" t="str">
        <f t="shared" si="13"/>
        <v/>
      </c>
      <c r="K117" s="122" t="str">
        <f t="shared" si="13"/>
        <v/>
      </c>
      <c r="L117" s="122" t="str">
        <f t="shared" si="13"/>
        <v/>
      </c>
      <c r="M117" s="122" t="str">
        <f t="shared" si="13"/>
        <v/>
      </c>
      <c r="N117" s="122" t="str">
        <f t="shared" si="13"/>
        <v/>
      </c>
      <c r="O117" s="122" t="str">
        <f t="shared" si="13"/>
        <v/>
      </c>
      <c r="P117" s="122" t="str">
        <f t="shared" si="13"/>
        <v/>
      </c>
      <c r="Q117" s="122" t="str">
        <f t="shared" si="13"/>
        <v/>
      </c>
      <c r="R117" s="122" t="str">
        <f t="shared" si="13"/>
        <v/>
      </c>
    </row>
    <row r="118" spans="2:18" ht="17.100000000000001" customHeight="1" x14ac:dyDescent="0.25">
      <c r="E118" s="121" t="s">
        <v>354</v>
      </c>
      <c r="F118" s="101">
        <f t="shared" si="12"/>
        <v>4</v>
      </c>
      <c r="G118" s="122">
        <f>IF(G49="",G48,G49)</f>
        <v>4</v>
      </c>
      <c r="H118" s="122" t="str">
        <f t="shared" ref="H118:R118" si="14">IF(H49="",H48,H49)</f>
        <v/>
      </c>
      <c r="I118" s="122" t="str">
        <f t="shared" si="14"/>
        <v/>
      </c>
      <c r="J118" s="122" t="str">
        <f t="shared" si="14"/>
        <v/>
      </c>
      <c r="K118" s="122" t="str">
        <f t="shared" si="14"/>
        <v/>
      </c>
      <c r="L118" s="122" t="str">
        <f t="shared" si="14"/>
        <v/>
      </c>
      <c r="M118" s="122" t="str">
        <f t="shared" si="14"/>
        <v/>
      </c>
      <c r="N118" s="122" t="str">
        <f t="shared" si="14"/>
        <v/>
      </c>
      <c r="O118" s="122" t="str">
        <f t="shared" si="14"/>
        <v/>
      </c>
      <c r="P118" s="122" t="str">
        <f t="shared" si="14"/>
        <v/>
      </c>
      <c r="Q118" s="122" t="str">
        <f t="shared" si="14"/>
        <v/>
      </c>
      <c r="R118" s="122" t="str">
        <f t="shared" si="14"/>
        <v/>
      </c>
    </row>
    <row r="119" spans="2:18" ht="17.100000000000001" customHeight="1" x14ac:dyDescent="0.25">
      <c r="E119" s="121" t="s">
        <v>354</v>
      </c>
      <c r="F119" s="101">
        <f t="shared" si="12"/>
        <v>5</v>
      </c>
      <c r="G119" s="122">
        <f>IF(G62="",G61,G62)</f>
        <v>1</v>
      </c>
      <c r="H119" s="122" t="str">
        <f t="shared" ref="H119:R119" si="15">IF(H62="",H61,H62)</f>
        <v/>
      </c>
      <c r="I119" s="122" t="str">
        <f t="shared" si="15"/>
        <v/>
      </c>
      <c r="J119" s="122" t="str">
        <f t="shared" si="15"/>
        <v/>
      </c>
      <c r="K119" s="122" t="str">
        <f t="shared" si="15"/>
        <v/>
      </c>
      <c r="L119" s="122" t="str">
        <f t="shared" si="15"/>
        <v/>
      </c>
      <c r="M119" s="122" t="str">
        <f t="shared" si="15"/>
        <v/>
      </c>
      <c r="N119" s="122" t="str">
        <f t="shared" si="15"/>
        <v/>
      </c>
      <c r="O119" s="122" t="str">
        <f t="shared" si="15"/>
        <v/>
      </c>
      <c r="P119" s="122" t="str">
        <f t="shared" si="15"/>
        <v/>
      </c>
      <c r="Q119" s="122" t="str">
        <f t="shared" si="15"/>
        <v/>
      </c>
      <c r="R119" s="122" t="str">
        <f t="shared" si="15"/>
        <v/>
      </c>
    </row>
    <row r="120" spans="2:18" ht="17.100000000000001" customHeight="1" x14ac:dyDescent="0.25">
      <c r="E120" s="121" t="s">
        <v>354</v>
      </c>
      <c r="F120" s="101">
        <f t="shared" si="12"/>
        <v>6</v>
      </c>
      <c r="G120" s="122">
        <f>IF(G74="",G73,G74)</f>
        <v>2</v>
      </c>
      <c r="H120" s="122" t="str">
        <f t="shared" ref="H120:R120" si="16">IF(H74="",H73,H74)</f>
        <v/>
      </c>
      <c r="I120" s="122" t="str">
        <f t="shared" si="16"/>
        <v/>
      </c>
      <c r="J120" s="122" t="str">
        <f t="shared" si="16"/>
        <v/>
      </c>
      <c r="K120" s="122" t="str">
        <f t="shared" si="16"/>
        <v/>
      </c>
      <c r="L120" s="122" t="str">
        <f t="shared" si="16"/>
        <v/>
      </c>
      <c r="M120" s="122" t="str">
        <f t="shared" si="16"/>
        <v/>
      </c>
      <c r="N120" s="122" t="str">
        <f t="shared" si="16"/>
        <v/>
      </c>
      <c r="O120" s="122" t="str">
        <f t="shared" si="16"/>
        <v/>
      </c>
      <c r="P120" s="122" t="str">
        <f t="shared" si="16"/>
        <v/>
      </c>
      <c r="Q120" s="122" t="str">
        <f t="shared" si="16"/>
        <v/>
      </c>
      <c r="R120" s="122" t="str">
        <f t="shared" si="16"/>
        <v/>
      </c>
    </row>
    <row r="121" spans="2:18" ht="17.100000000000001" customHeight="1" x14ac:dyDescent="0.25">
      <c r="E121" s="121" t="s">
        <v>354</v>
      </c>
      <c r="F121" s="101">
        <f t="shared" si="12"/>
        <v>7</v>
      </c>
      <c r="G121" s="122">
        <f>IF(G87="",G86,G87)</f>
        <v>3</v>
      </c>
      <c r="H121" s="122" t="str">
        <f t="shared" ref="H121:R121" si="17">IF(H87="",H86,H87)</f>
        <v/>
      </c>
      <c r="I121" s="122" t="str">
        <f t="shared" si="17"/>
        <v/>
      </c>
      <c r="J121" s="122" t="str">
        <f t="shared" si="17"/>
        <v/>
      </c>
      <c r="K121" s="122" t="str">
        <f t="shared" si="17"/>
        <v/>
      </c>
      <c r="L121" s="122" t="str">
        <f t="shared" si="17"/>
        <v/>
      </c>
      <c r="M121" s="122" t="str">
        <f t="shared" si="17"/>
        <v/>
      </c>
      <c r="N121" s="122" t="str">
        <f t="shared" si="17"/>
        <v/>
      </c>
      <c r="O121" s="122" t="str">
        <f t="shared" si="17"/>
        <v/>
      </c>
      <c r="P121" s="122" t="str">
        <f t="shared" si="17"/>
        <v/>
      </c>
      <c r="Q121" s="122" t="str">
        <f t="shared" si="17"/>
        <v/>
      </c>
      <c r="R121" s="122" t="str">
        <f t="shared" si="17"/>
        <v/>
      </c>
    </row>
    <row r="122" spans="2:18" ht="17.100000000000001" customHeight="1" x14ac:dyDescent="0.25">
      <c r="E122" s="121" t="s">
        <v>354</v>
      </c>
      <c r="F122" s="101">
        <f t="shared" si="12"/>
        <v>8</v>
      </c>
      <c r="G122" s="122">
        <f>IF(G96="",G95,G96)</f>
        <v>4</v>
      </c>
      <c r="H122" s="122" t="str">
        <f t="shared" ref="H122:R122" si="18">IF(H96="",H95,H96)</f>
        <v/>
      </c>
      <c r="I122" s="122" t="str">
        <f t="shared" si="18"/>
        <v/>
      </c>
      <c r="J122" s="122" t="str">
        <f t="shared" si="18"/>
        <v/>
      </c>
      <c r="K122" s="122" t="str">
        <f t="shared" si="18"/>
        <v/>
      </c>
      <c r="L122" s="122" t="str">
        <f t="shared" si="18"/>
        <v/>
      </c>
      <c r="M122" s="122" t="str">
        <f t="shared" si="18"/>
        <v/>
      </c>
      <c r="N122" s="122" t="str">
        <f t="shared" si="18"/>
        <v/>
      </c>
      <c r="O122" s="122" t="str">
        <f t="shared" si="18"/>
        <v/>
      </c>
      <c r="P122" s="122" t="str">
        <f t="shared" si="18"/>
        <v/>
      </c>
      <c r="Q122" s="122" t="str">
        <f t="shared" si="18"/>
        <v/>
      </c>
      <c r="R122" s="122" t="str">
        <f t="shared" si="18"/>
        <v/>
      </c>
    </row>
    <row r="123" spans="2:18" ht="17.100000000000001" customHeight="1" x14ac:dyDescent="0.25">
      <c r="E123" s="121" t="s">
        <v>354</v>
      </c>
      <c r="F123" s="101">
        <f t="shared" si="12"/>
        <v>9</v>
      </c>
      <c r="G123" s="122">
        <f>IF(G105="",G104,G105)</f>
        <v>1</v>
      </c>
      <c r="H123" s="122" t="str">
        <f t="shared" ref="H123:R123" si="19">IF(H105="",H104,H105)</f>
        <v/>
      </c>
      <c r="I123" s="122" t="str">
        <f t="shared" si="19"/>
        <v/>
      </c>
      <c r="J123" s="122" t="str">
        <f t="shared" si="19"/>
        <v/>
      </c>
      <c r="K123" s="122" t="str">
        <f t="shared" si="19"/>
        <v/>
      </c>
      <c r="L123" s="122" t="str">
        <f t="shared" si="19"/>
        <v/>
      </c>
      <c r="M123" s="122" t="str">
        <f t="shared" si="19"/>
        <v/>
      </c>
      <c r="N123" s="122" t="str">
        <f t="shared" si="19"/>
        <v/>
      </c>
      <c r="O123" s="122" t="str">
        <f t="shared" si="19"/>
        <v/>
      </c>
      <c r="P123" s="122" t="str">
        <f t="shared" si="19"/>
        <v/>
      </c>
      <c r="Q123" s="122" t="str">
        <f t="shared" si="19"/>
        <v/>
      </c>
      <c r="R123" s="122" t="str">
        <f t="shared" si="19"/>
        <v/>
      </c>
    </row>
    <row r="124" spans="2:18" ht="17.100000000000001" customHeight="1" x14ac:dyDescent="0.25">
      <c r="E124" s="121" t="s">
        <v>354</v>
      </c>
      <c r="F124" s="101">
        <f t="shared" si="12"/>
        <v>10</v>
      </c>
      <c r="G124" s="122">
        <f>IF(G112="",G111,G112)</f>
        <v>2</v>
      </c>
      <c r="H124" s="122" t="str">
        <f t="shared" ref="H124:R124" si="20">IF(H112="",H111,H112)</f>
        <v/>
      </c>
      <c r="I124" s="122" t="str">
        <f t="shared" si="20"/>
        <v/>
      </c>
      <c r="J124" s="122" t="str">
        <f t="shared" si="20"/>
        <v/>
      </c>
      <c r="K124" s="122" t="str">
        <f t="shared" si="20"/>
        <v/>
      </c>
      <c r="L124" s="122" t="str">
        <f t="shared" si="20"/>
        <v/>
      </c>
      <c r="M124" s="122" t="str">
        <f t="shared" si="20"/>
        <v/>
      </c>
      <c r="N124" s="122" t="str">
        <f t="shared" si="20"/>
        <v/>
      </c>
      <c r="O124" s="122" t="str">
        <f t="shared" si="20"/>
        <v/>
      </c>
      <c r="P124" s="122" t="str">
        <f t="shared" si="20"/>
        <v/>
      </c>
      <c r="Q124" s="122" t="str">
        <f t="shared" si="20"/>
        <v/>
      </c>
      <c r="R124" s="122" t="str">
        <f t="shared" si="20"/>
        <v/>
      </c>
    </row>
    <row r="125" spans="2:18" ht="17.100000000000001" customHeight="1" x14ac:dyDescent="0.25">
      <c r="B125" s="121" t="str">
        <f>'02.Calificación del Candidato'!B29</f>
        <v>Promedio general requerido para la cualificación</v>
      </c>
      <c r="C125" s="101" t="str">
        <f>IF($E$4="A",3.2,IF($E$4="B",2.5,IF($E$4="C",1.6,"")))</f>
        <v/>
      </c>
      <c r="G125" s="123">
        <f>SUM(G115:G124)/10</f>
        <v>2.2999999999999998</v>
      </c>
      <c r="H125" s="123">
        <f t="shared" ref="H125:R125" si="21">SUM(H115:H124)/10</f>
        <v>0</v>
      </c>
      <c r="I125" s="123">
        <f t="shared" si="21"/>
        <v>0</v>
      </c>
      <c r="J125" s="123">
        <f t="shared" si="21"/>
        <v>0</v>
      </c>
      <c r="K125" s="123">
        <f t="shared" si="21"/>
        <v>0</v>
      </c>
      <c r="L125" s="123">
        <f t="shared" si="21"/>
        <v>0</v>
      </c>
      <c r="M125" s="123">
        <f t="shared" si="21"/>
        <v>0</v>
      </c>
      <c r="N125" s="123">
        <f t="shared" si="21"/>
        <v>0</v>
      </c>
      <c r="O125" s="123">
        <f t="shared" si="21"/>
        <v>0</v>
      </c>
      <c r="P125" s="123">
        <f t="shared" si="21"/>
        <v>0</v>
      </c>
      <c r="Q125" s="123">
        <f t="shared" si="21"/>
        <v>0</v>
      </c>
      <c r="R125" s="123">
        <f t="shared" si="21"/>
        <v>0</v>
      </c>
    </row>
    <row r="126" spans="2:18" ht="17.100000000000001" customHeight="1" x14ac:dyDescent="0.25">
      <c r="G126" s="123" t="str">
        <f t="shared" ref="G126:R126" si="22">IF(G125&gt;$C$125,"OK","")</f>
        <v/>
      </c>
      <c r="H126" s="123" t="str">
        <f t="shared" si="22"/>
        <v/>
      </c>
      <c r="I126" s="123" t="str">
        <f t="shared" si="22"/>
        <v/>
      </c>
      <c r="J126" s="123" t="str">
        <f t="shared" si="22"/>
        <v/>
      </c>
      <c r="K126" s="123" t="str">
        <f t="shared" si="22"/>
        <v/>
      </c>
      <c r="L126" s="123" t="str">
        <f t="shared" si="22"/>
        <v/>
      </c>
      <c r="M126" s="123" t="str">
        <f t="shared" si="22"/>
        <v/>
      </c>
      <c r="N126" s="123" t="str">
        <f t="shared" si="22"/>
        <v/>
      </c>
      <c r="O126" s="123" t="str">
        <f t="shared" si="22"/>
        <v/>
      </c>
      <c r="P126" s="123" t="str">
        <f t="shared" si="22"/>
        <v/>
      </c>
      <c r="Q126" s="123" t="str">
        <f t="shared" si="22"/>
        <v/>
      </c>
      <c r="R126" s="123" t="str">
        <f t="shared" si="22"/>
        <v/>
      </c>
    </row>
    <row r="127" spans="2:18" ht="17.100000000000001" customHeight="1" x14ac:dyDescent="0.25"/>
    <row r="128" spans="2:18" ht="17.100000000000001" customHeight="1" x14ac:dyDescent="0.25">
      <c r="B128" s="124"/>
    </row>
    <row r="129" spans="2:20" ht="17.100000000000001" customHeight="1" x14ac:dyDescent="0.25"/>
    <row r="130" spans="2:20" ht="17.100000000000001" customHeight="1" x14ac:dyDescent="0.25"/>
    <row r="131" spans="2:20" ht="17.100000000000001" customHeight="1" x14ac:dyDescent="0.25"/>
    <row r="132" spans="2:20" ht="17.100000000000001" customHeight="1" x14ac:dyDescent="0.25"/>
    <row r="133" spans="2:20" ht="17.100000000000001" customHeight="1" x14ac:dyDescent="0.25"/>
    <row r="134" spans="2:20" ht="17.100000000000001" customHeight="1" x14ac:dyDescent="0.25"/>
    <row r="135" spans="2:20" ht="17.100000000000001" customHeight="1" x14ac:dyDescent="0.25"/>
    <row r="136" spans="2:20" ht="17.100000000000001" customHeight="1" x14ac:dyDescent="0.25"/>
    <row r="137" spans="2:20" ht="17.100000000000001" customHeight="1" x14ac:dyDescent="0.25"/>
    <row r="138" spans="2:20" ht="17.100000000000001" customHeight="1" x14ac:dyDescent="0.25"/>
    <row r="139" spans="2:20" ht="17.100000000000001" customHeight="1" x14ac:dyDescent="0.25"/>
    <row r="140" spans="2:20" ht="17.100000000000001" customHeight="1" x14ac:dyDescent="0.25"/>
    <row r="141" spans="2:20" ht="17.100000000000001" customHeight="1" x14ac:dyDescent="0.25"/>
    <row r="142" spans="2:20" ht="17.100000000000001" customHeight="1" x14ac:dyDescent="0.25"/>
    <row r="143" spans="2:20" s="99" customFormat="1" ht="17.100000000000001" customHeight="1" x14ac:dyDescent="0.25">
      <c r="B143" s="100"/>
      <c r="C143" s="100"/>
      <c r="D143" s="100"/>
      <c r="E143" s="100"/>
      <c r="F143" s="100"/>
      <c r="G143" s="101"/>
      <c r="H143" s="101"/>
      <c r="I143" s="101"/>
      <c r="J143" s="101"/>
      <c r="K143" s="101"/>
      <c r="L143" s="101"/>
      <c r="M143" s="101"/>
      <c r="N143" s="101"/>
      <c r="O143" s="101"/>
      <c r="P143" s="101"/>
      <c r="Q143" s="101"/>
      <c r="R143" s="101"/>
      <c r="S143" s="100"/>
      <c r="T143" s="100"/>
    </row>
    <row r="144" spans="2:20" s="99" customFormat="1" ht="17.100000000000001" customHeight="1" x14ac:dyDescent="0.25">
      <c r="B144" s="100"/>
      <c r="C144" s="100"/>
      <c r="D144" s="100"/>
      <c r="E144" s="100"/>
      <c r="F144" s="100"/>
      <c r="G144" s="101"/>
      <c r="H144" s="101"/>
      <c r="I144" s="101"/>
      <c r="J144" s="101"/>
      <c r="K144" s="101"/>
      <c r="L144" s="101"/>
      <c r="M144" s="101"/>
      <c r="N144" s="101"/>
      <c r="O144" s="101"/>
      <c r="P144" s="101"/>
      <c r="Q144" s="101"/>
      <c r="R144" s="101"/>
      <c r="S144" s="100"/>
      <c r="T144" s="100"/>
    </row>
    <row r="145" spans="2:20" s="99" customFormat="1" ht="17.100000000000001" customHeight="1" x14ac:dyDescent="0.25">
      <c r="B145" s="100"/>
      <c r="C145" s="100"/>
      <c r="D145" s="100"/>
      <c r="E145" s="100"/>
      <c r="F145" s="100"/>
      <c r="G145" s="101"/>
      <c r="H145" s="101"/>
      <c r="I145" s="101"/>
      <c r="J145" s="101"/>
      <c r="K145" s="101"/>
      <c r="L145" s="101"/>
      <c r="M145" s="101"/>
      <c r="N145" s="101"/>
      <c r="O145" s="101"/>
      <c r="P145" s="101"/>
      <c r="Q145" s="101"/>
      <c r="R145" s="101"/>
      <c r="S145" s="100"/>
      <c r="T145" s="100"/>
    </row>
    <row r="146" spans="2:20" s="99" customFormat="1" ht="17.100000000000001" customHeight="1" x14ac:dyDescent="0.25">
      <c r="B146" s="100"/>
      <c r="C146" s="100"/>
      <c r="D146" s="100"/>
      <c r="E146" s="100"/>
      <c r="F146" s="100"/>
      <c r="G146" s="101"/>
      <c r="H146" s="101"/>
      <c r="I146" s="101"/>
      <c r="J146" s="101"/>
      <c r="K146" s="101"/>
      <c r="L146" s="101"/>
      <c r="M146" s="101"/>
      <c r="N146" s="101"/>
      <c r="O146" s="101"/>
      <c r="P146" s="101"/>
      <c r="Q146" s="101"/>
      <c r="R146" s="101"/>
      <c r="S146" s="100"/>
      <c r="T146" s="100"/>
    </row>
    <row r="147" spans="2:20" s="99" customFormat="1" ht="17.100000000000001" customHeight="1" x14ac:dyDescent="0.25">
      <c r="B147" s="100"/>
      <c r="C147" s="100"/>
      <c r="D147" s="100"/>
      <c r="E147" s="100"/>
      <c r="F147" s="100"/>
      <c r="G147" s="101"/>
      <c r="H147" s="101"/>
      <c r="I147" s="101"/>
      <c r="J147" s="101"/>
      <c r="K147" s="101"/>
      <c r="L147" s="101"/>
      <c r="M147" s="101"/>
      <c r="N147" s="101"/>
      <c r="O147" s="101"/>
      <c r="P147" s="101"/>
      <c r="Q147" s="101"/>
      <c r="R147" s="101"/>
      <c r="S147" s="100"/>
      <c r="T147" s="100"/>
    </row>
    <row r="148" spans="2:20" s="99" customFormat="1" ht="17.100000000000001" customHeight="1" x14ac:dyDescent="0.25">
      <c r="B148" s="100"/>
      <c r="C148" s="100"/>
      <c r="D148" s="100"/>
      <c r="E148" s="100"/>
      <c r="F148" s="100"/>
      <c r="G148" s="101"/>
      <c r="H148" s="101"/>
      <c r="I148" s="101"/>
      <c r="J148" s="101"/>
      <c r="K148" s="101"/>
      <c r="L148" s="101"/>
      <c r="M148" s="101"/>
      <c r="N148" s="101"/>
      <c r="O148" s="101"/>
      <c r="P148" s="101"/>
      <c r="Q148" s="101"/>
      <c r="R148" s="101"/>
      <c r="S148" s="100"/>
      <c r="T148" s="100"/>
    </row>
    <row r="149" spans="2:20" s="99" customFormat="1" ht="17.100000000000001" customHeight="1" x14ac:dyDescent="0.25">
      <c r="B149" s="100"/>
      <c r="C149" s="100"/>
      <c r="D149" s="100"/>
      <c r="E149" s="100"/>
      <c r="F149" s="100"/>
      <c r="G149" s="101"/>
      <c r="H149" s="101"/>
      <c r="I149" s="101"/>
      <c r="J149" s="101"/>
      <c r="K149" s="101"/>
      <c r="L149" s="101"/>
      <c r="M149" s="101"/>
      <c r="N149" s="101"/>
      <c r="O149" s="101"/>
      <c r="P149" s="101"/>
      <c r="Q149" s="101"/>
      <c r="R149" s="101"/>
      <c r="S149" s="100"/>
      <c r="T149" s="100"/>
    </row>
    <row r="150" spans="2:20" s="99" customFormat="1" ht="17.100000000000001" customHeight="1" x14ac:dyDescent="0.25">
      <c r="B150" s="100"/>
      <c r="C150" s="100"/>
      <c r="D150" s="100"/>
      <c r="E150" s="100"/>
      <c r="F150" s="100"/>
      <c r="G150" s="101"/>
      <c r="H150" s="101"/>
      <c r="I150" s="101"/>
      <c r="J150" s="101"/>
      <c r="K150" s="101"/>
      <c r="L150" s="101"/>
      <c r="M150" s="101"/>
      <c r="N150" s="101"/>
      <c r="O150" s="101"/>
      <c r="P150" s="101"/>
      <c r="Q150" s="101"/>
      <c r="R150" s="101"/>
      <c r="S150" s="100"/>
      <c r="T150" s="100"/>
    </row>
    <row r="151" spans="2:20" s="99" customFormat="1" ht="17.100000000000001" customHeight="1" x14ac:dyDescent="0.25">
      <c r="B151" s="100"/>
      <c r="C151" s="100"/>
      <c r="D151" s="100"/>
      <c r="E151" s="100"/>
      <c r="F151" s="100"/>
      <c r="G151" s="101"/>
      <c r="H151" s="101"/>
      <c r="I151" s="101"/>
      <c r="J151" s="101"/>
      <c r="K151" s="101"/>
      <c r="L151" s="101"/>
      <c r="M151" s="101"/>
      <c r="N151" s="101"/>
      <c r="O151" s="101"/>
      <c r="P151" s="101"/>
      <c r="Q151" s="101"/>
      <c r="R151" s="101"/>
      <c r="S151" s="100"/>
      <c r="T151" s="100"/>
    </row>
    <row r="152" spans="2:20" s="99" customFormat="1" ht="17.100000000000001" customHeight="1" x14ac:dyDescent="0.25">
      <c r="B152" s="100"/>
      <c r="C152" s="100"/>
      <c r="D152" s="100"/>
      <c r="E152" s="100"/>
      <c r="F152" s="100"/>
      <c r="G152" s="101"/>
      <c r="H152" s="101"/>
      <c r="I152" s="101"/>
      <c r="J152" s="101"/>
      <c r="K152" s="101"/>
      <c r="L152" s="101"/>
      <c r="M152" s="101"/>
      <c r="N152" s="101"/>
      <c r="O152" s="101"/>
      <c r="P152" s="101"/>
      <c r="Q152" s="101"/>
      <c r="R152" s="101"/>
      <c r="S152" s="100"/>
      <c r="T152" s="100"/>
    </row>
    <row r="153" spans="2:20" s="99" customFormat="1" ht="17.100000000000001" customHeight="1" x14ac:dyDescent="0.25">
      <c r="B153" s="100"/>
      <c r="C153" s="100"/>
      <c r="D153" s="100"/>
      <c r="E153" s="100"/>
      <c r="F153" s="100"/>
      <c r="G153" s="101"/>
      <c r="H153" s="101"/>
      <c r="I153" s="101"/>
      <c r="J153" s="101"/>
      <c r="K153" s="101"/>
      <c r="L153" s="101"/>
      <c r="M153" s="101"/>
      <c r="N153" s="101"/>
      <c r="O153" s="101"/>
      <c r="P153" s="101"/>
      <c r="Q153" s="101"/>
      <c r="R153" s="101"/>
      <c r="S153" s="100"/>
      <c r="T153" s="100"/>
    </row>
    <row r="154" spans="2:20" s="99" customFormat="1" ht="17.100000000000001" customHeight="1" x14ac:dyDescent="0.25">
      <c r="B154" s="100"/>
      <c r="C154" s="100"/>
      <c r="D154" s="100"/>
      <c r="E154" s="100"/>
      <c r="F154" s="100"/>
      <c r="G154" s="101"/>
      <c r="H154" s="101"/>
      <c r="I154" s="101"/>
      <c r="J154" s="101"/>
      <c r="K154" s="101"/>
      <c r="L154" s="101"/>
      <c r="M154" s="101"/>
      <c r="N154" s="101"/>
      <c r="O154" s="101"/>
      <c r="P154" s="101"/>
      <c r="Q154" s="101"/>
      <c r="R154" s="101"/>
      <c r="S154" s="100"/>
      <c r="T154" s="100"/>
    </row>
    <row r="155" spans="2:20" s="99" customFormat="1" ht="17.100000000000001" customHeight="1" x14ac:dyDescent="0.25">
      <c r="B155" s="100"/>
      <c r="C155" s="100"/>
      <c r="D155" s="100"/>
      <c r="E155" s="100"/>
      <c r="F155" s="100"/>
      <c r="G155" s="101"/>
      <c r="H155" s="101"/>
      <c r="I155" s="101"/>
      <c r="J155" s="101"/>
      <c r="K155" s="101"/>
      <c r="L155" s="101"/>
      <c r="M155" s="101"/>
      <c r="N155" s="101"/>
      <c r="O155" s="101"/>
      <c r="P155" s="101"/>
      <c r="Q155" s="101"/>
      <c r="R155" s="101"/>
      <c r="S155" s="100"/>
      <c r="T155" s="100"/>
    </row>
    <row r="156" spans="2:20" s="99" customFormat="1" ht="17.100000000000001" customHeight="1" x14ac:dyDescent="0.25">
      <c r="B156" s="100"/>
      <c r="C156" s="100"/>
      <c r="D156" s="100"/>
      <c r="E156" s="100"/>
      <c r="F156" s="100"/>
      <c r="G156" s="101"/>
      <c r="H156" s="101"/>
      <c r="I156" s="101"/>
      <c r="J156" s="101"/>
      <c r="K156" s="101"/>
      <c r="L156" s="101"/>
      <c r="M156" s="101"/>
      <c r="N156" s="101"/>
      <c r="O156" s="101"/>
      <c r="P156" s="101"/>
      <c r="Q156" s="101"/>
      <c r="R156" s="101"/>
      <c r="S156" s="100"/>
      <c r="T156" s="100"/>
    </row>
    <row r="157" spans="2:20" s="99" customFormat="1" ht="17.100000000000001" customHeight="1" x14ac:dyDescent="0.25">
      <c r="B157" s="100"/>
      <c r="C157" s="100"/>
      <c r="D157" s="100"/>
      <c r="E157" s="100"/>
      <c r="F157" s="100"/>
      <c r="G157" s="101"/>
      <c r="H157" s="101"/>
      <c r="I157" s="101"/>
      <c r="J157" s="101"/>
      <c r="K157" s="101"/>
      <c r="L157" s="101"/>
      <c r="M157" s="101"/>
      <c r="N157" s="101"/>
      <c r="O157" s="101"/>
      <c r="P157" s="101"/>
      <c r="Q157" s="101"/>
      <c r="R157" s="101"/>
      <c r="S157" s="100"/>
      <c r="T157" s="100"/>
    </row>
    <row r="158" spans="2:20" s="99" customFormat="1" ht="17.100000000000001" customHeight="1" x14ac:dyDescent="0.25">
      <c r="B158" s="100"/>
      <c r="C158" s="100"/>
      <c r="D158" s="100"/>
      <c r="E158" s="100"/>
      <c r="F158" s="100"/>
      <c r="G158" s="101"/>
      <c r="H158" s="101"/>
      <c r="I158" s="101"/>
      <c r="J158" s="101"/>
      <c r="K158" s="101"/>
      <c r="L158" s="101"/>
      <c r="M158" s="101"/>
      <c r="N158" s="101"/>
      <c r="O158" s="101"/>
      <c r="P158" s="101"/>
      <c r="Q158" s="101"/>
      <c r="R158" s="101"/>
      <c r="S158" s="100"/>
      <c r="T158" s="100"/>
    </row>
    <row r="159" spans="2:20" s="99" customFormat="1" ht="17.100000000000001" customHeight="1" x14ac:dyDescent="0.25">
      <c r="B159" s="100"/>
      <c r="C159" s="100"/>
      <c r="D159" s="100"/>
      <c r="E159" s="100"/>
      <c r="F159" s="100"/>
      <c r="G159" s="101"/>
      <c r="H159" s="101"/>
      <c r="I159" s="101"/>
      <c r="J159" s="101"/>
      <c r="K159" s="101"/>
      <c r="L159" s="101"/>
      <c r="M159" s="101"/>
      <c r="N159" s="101"/>
      <c r="O159" s="101"/>
      <c r="P159" s="101"/>
      <c r="Q159" s="101"/>
      <c r="R159" s="101"/>
      <c r="S159" s="100"/>
      <c r="T159" s="100"/>
    </row>
    <row r="160" spans="2:20" s="99" customFormat="1" ht="17.100000000000001" customHeight="1" x14ac:dyDescent="0.25">
      <c r="B160" s="100"/>
      <c r="C160" s="100"/>
      <c r="D160" s="100"/>
      <c r="E160" s="100"/>
      <c r="F160" s="100"/>
      <c r="G160" s="101"/>
      <c r="H160" s="101"/>
      <c r="I160" s="101"/>
      <c r="J160" s="101"/>
      <c r="K160" s="101"/>
      <c r="L160" s="101"/>
      <c r="M160" s="101"/>
      <c r="N160" s="101"/>
      <c r="O160" s="101"/>
      <c r="P160" s="101"/>
      <c r="Q160" s="101"/>
      <c r="R160" s="101"/>
      <c r="S160" s="100"/>
      <c r="T160" s="100"/>
    </row>
    <row r="161" spans="2:20" s="99" customFormat="1" ht="17.100000000000001" customHeight="1" x14ac:dyDescent="0.25">
      <c r="B161" s="100"/>
      <c r="C161" s="100"/>
      <c r="D161" s="100"/>
      <c r="E161" s="100"/>
      <c r="F161" s="100"/>
      <c r="G161" s="101"/>
      <c r="H161" s="101"/>
      <c r="I161" s="101"/>
      <c r="J161" s="101"/>
      <c r="K161" s="101"/>
      <c r="L161" s="101"/>
      <c r="M161" s="101"/>
      <c r="N161" s="101"/>
      <c r="O161" s="101"/>
      <c r="P161" s="101"/>
      <c r="Q161" s="101"/>
      <c r="R161" s="101"/>
      <c r="S161" s="100"/>
      <c r="T161" s="100"/>
    </row>
    <row r="162" spans="2:20" s="99" customFormat="1" ht="17.100000000000001" customHeight="1" x14ac:dyDescent="0.25">
      <c r="B162" s="100"/>
      <c r="C162" s="100"/>
      <c r="D162" s="100"/>
      <c r="E162" s="100"/>
      <c r="F162" s="100"/>
      <c r="G162" s="101"/>
      <c r="H162" s="101"/>
      <c r="I162" s="101"/>
      <c r="J162" s="101"/>
      <c r="K162" s="101"/>
      <c r="L162" s="101"/>
      <c r="M162" s="101"/>
      <c r="N162" s="101"/>
      <c r="O162" s="101"/>
      <c r="P162" s="101"/>
      <c r="Q162" s="101"/>
      <c r="R162" s="101"/>
      <c r="S162" s="100"/>
      <c r="T162" s="100"/>
    </row>
  </sheetData>
  <mergeCells count="18">
    <mergeCell ref="A6:A7"/>
    <mergeCell ref="B6:B7"/>
    <mergeCell ref="C6:F6"/>
    <mergeCell ref="G6:R6"/>
    <mergeCell ref="A2:B3"/>
    <mergeCell ref="A4:B4"/>
    <mergeCell ref="B107:F107"/>
    <mergeCell ref="S6:S7"/>
    <mergeCell ref="T6:T7"/>
    <mergeCell ref="B8:F8"/>
    <mergeCell ref="B23:F23"/>
    <mergeCell ref="B31:F31"/>
    <mergeCell ref="B42:F42"/>
    <mergeCell ref="B51:F51"/>
    <mergeCell ref="B64:F64"/>
    <mergeCell ref="B76:F76"/>
    <mergeCell ref="B89:F89"/>
    <mergeCell ref="B98:F98"/>
  </mergeCells>
  <conditionalFormatting sqref="G126:R126">
    <cfRule type="cellIs" dxfId="1" priority="1" operator="equal">
      <formula>"OK"</formula>
    </cfRule>
  </conditionalFormatting>
  <dataValidations disablePrompts="1" count="2">
    <dataValidation allowBlank="1" showDropDown="1" showInputMessage="1" showErrorMessage="1" sqref="E4" xr:uid="{2AD7CAFE-BE24-428A-9E41-D87B93AC14FE}"/>
    <dataValidation type="whole" allowBlank="1" showInputMessage="1" showErrorMessage="1" sqref="G90:R94 G99:R103 G9:R19 G24:R27 G52:R60 G65:R72 G77:R85 G108:R110 G21:R21 G29:R29 G40:R40 G74:R74 G87:R87 G96:R96 G105:R105 G112:R112 G49:R49 G62:R62 G32:R38 G43:R47" xr:uid="{AAAD3071-F36C-43AF-BCF5-682402D2EBF0}">
      <formula1>1</formula1>
      <formula2>4</formula2>
    </dataValidation>
  </dataValidations>
  <pageMargins left="0.7" right="0.7" top="0.75" bottom="0.75" header="0.3" footer="0.3"/>
  <pageSetup paperSize="9" orientation="portrait" horizontalDpi="1200" verticalDpi="1200" r:id="rId1"/>
  <ignoredErrors>
    <ignoredError sqref="C77:D85 F99 F26:F27 C35" numberStoredAsText="1"/>
    <ignoredError sqref="E36 E52:E53"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C660-F751-4141-B2E3-8A5F82391D66}">
  <dimension ref="A2:T140"/>
  <sheetViews>
    <sheetView tabSelected="1" zoomScale="110" zoomScaleNormal="110" workbookViewId="0">
      <pane ySplit="7" topLeftCell="A8" activePane="bottomLeft" state="frozen"/>
      <selection pane="bottomLeft" activeCell="K14" sqref="K14"/>
    </sheetView>
  </sheetViews>
  <sheetFormatPr baseColWidth="10" defaultColWidth="10.85546875" defaultRowHeight="12.75" x14ac:dyDescent="0.25"/>
  <cols>
    <col min="1" max="1" width="3.85546875" style="99" customWidth="1"/>
    <col min="2" max="2" width="41.28515625" style="100" customWidth="1"/>
    <col min="3" max="3" width="12.7109375" style="100" customWidth="1"/>
    <col min="4" max="4" width="11.5703125" style="100" customWidth="1"/>
    <col min="5" max="5" width="14.28515625" style="100" customWidth="1"/>
    <col min="6" max="6" width="12.85546875" style="100" customWidth="1"/>
    <col min="7" max="18" width="4.85546875" style="101" customWidth="1"/>
    <col min="19" max="19" width="40.85546875" style="100" customWidth="1"/>
    <col min="20" max="20" width="30.85546875" style="100" customWidth="1"/>
    <col min="21" max="16384" width="10.85546875" style="100"/>
  </cols>
  <sheetData>
    <row r="2" spans="1:20" s="88" customFormat="1" ht="20.100000000000001" customHeight="1" x14ac:dyDescent="0.25">
      <c r="A2" s="208" t="s">
        <v>125</v>
      </c>
      <c r="B2" s="208"/>
      <c r="D2" s="89" t="s">
        <v>110</v>
      </c>
      <c r="E2" s="90">
        <f>'02.Calificación del Candidato'!C8</f>
        <v>0</v>
      </c>
      <c r="F2" s="90"/>
      <c r="G2" s="90"/>
      <c r="H2" s="90"/>
      <c r="I2" s="90"/>
      <c r="J2" s="90"/>
      <c r="K2" s="91"/>
      <c r="L2" s="91"/>
      <c r="M2" s="91"/>
      <c r="O2" s="92"/>
      <c r="P2" s="92"/>
      <c r="Q2" s="92"/>
      <c r="R2" s="93" t="s">
        <v>111</v>
      </c>
      <c r="S2" s="94">
        <f>'03.Calificación del Evaluador'!AA8</f>
        <v>0</v>
      </c>
    </row>
    <row r="3" spans="1:20" s="88" customFormat="1" ht="20.100000000000001" customHeight="1" x14ac:dyDescent="0.25">
      <c r="A3" s="209"/>
      <c r="B3" s="209"/>
      <c r="D3" s="89" t="s">
        <v>398</v>
      </c>
      <c r="E3" s="90">
        <f>'03.Calificación del Evaluador'!H9</f>
        <v>0</v>
      </c>
      <c r="F3" s="90"/>
      <c r="G3" s="90"/>
      <c r="H3" s="90"/>
      <c r="I3" s="90"/>
      <c r="J3" s="90"/>
      <c r="K3" s="95"/>
      <c r="L3" s="91"/>
      <c r="M3" s="91"/>
      <c r="O3" s="92"/>
      <c r="P3" s="92"/>
      <c r="Q3" s="92"/>
      <c r="R3" s="93" t="s">
        <v>111</v>
      </c>
      <c r="S3" s="94">
        <f>'03.Calificación del Evaluador'!AA9</f>
        <v>0</v>
      </c>
    </row>
    <row r="4" spans="1:20" s="88" customFormat="1" ht="20.100000000000001" customHeight="1" x14ac:dyDescent="0.25">
      <c r="A4" s="211" t="s">
        <v>126</v>
      </c>
      <c r="B4" s="211"/>
      <c r="D4" s="157" t="s">
        <v>144</v>
      </c>
      <c r="E4" s="97">
        <f>'02.Calificación del Candidato'!C10</f>
        <v>0</v>
      </c>
      <c r="F4" s="97"/>
      <c r="G4" s="97"/>
      <c r="H4" s="97"/>
      <c r="I4" s="91"/>
      <c r="J4" s="98"/>
      <c r="K4" s="91"/>
      <c r="L4" s="91"/>
      <c r="M4" s="91"/>
      <c r="N4" s="91"/>
      <c r="O4" s="93"/>
      <c r="P4" s="95"/>
      <c r="Q4" s="91"/>
      <c r="R4" s="91"/>
    </row>
    <row r="5" spans="1:20" ht="15" customHeight="1" x14ac:dyDescent="0.25"/>
    <row r="6" spans="1:20" s="102" customFormat="1" ht="21.95" customHeight="1" x14ac:dyDescent="0.25">
      <c r="A6" s="204" t="s">
        <v>26</v>
      </c>
      <c r="B6" s="202" t="s">
        <v>145</v>
      </c>
      <c r="C6" s="206" t="s">
        <v>146</v>
      </c>
      <c r="D6" s="206"/>
      <c r="E6" s="206"/>
      <c r="F6" s="206"/>
      <c r="G6" s="207" t="s">
        <v>152</v>
      </c>
      <c r="H6" s="207"/>
      <c r="I6" s="207"/>
      <c r="J6" s="207"/>
      <c r="K6" s="207"/>
      <c r="L6" s="207"/>
      <c r="M6" s="207"/>
      <c r="N6" s="207"/>
      <c r="O6" s="207"/>
      <c r="P6" s="207"/>
      <c r="Q6" s="207"/>
      <c r="R6" s="207"/>
      <c r="S6" s="202" t="s">
        <v>151</v>
      </c>
      <c r="T6" s="202" t="s">
        <v>106</v>
      </c>
    </row>
    <row r="7" spans="1:20" s="102" customFormat="1" ht="30" customHeight="1" x14ac:dyDescent="0.25">
      <c r="A7" s="205"/>
      <c r="B7" s="203"/>
      <c r="C7" s="103" t="s">
        <v>147</v>
      </c>
      <c r="D7" s="103" t="s">
        <v>148</v>
      </c>
      <c r="E7" s="103" t="s">
        <v>149</v>
      </c>
      <c r="F7" s="103" t="s">
        <v>150</v>
      </c>
      <c r="G7" s="104" t="s">
        <v>27</v>
      </c>
      <c r="H7" s="104" t="s">
        <v>28</v>
      </c>
      <c r="I7" s="104" t="s">
        <v>29</v>
      </c>
      <c r="J7" s="104" t="s">
        <v>4</v>
      </c>
      <c r="K7" s="104" t="s">
        <v>30</v>
      </c>
      <c r="L7" s="104" t="s">
        <v>31</v>
      </c>
      <c r="M7" s="104" t="s">
        <v>32</v>
      </c>
      <c r="N7" s="104" t="s">
        <v>33</v>
      </c>
      <c r="O7" s="104" t="s">
        <v>34</v>
      </c>
      <c r="P7" s="104" t="s">
        <v>35</v>
      </c>
      <c r="Q7" s="104" t="s">
        <v>36</v>
      </c>
      <c r="R7" s="104" t="s">
        <v>37</v>
      </c>
      <c r="S7" s="203"/>
      <c r="T7" s="203"/>
    </row>
    <row r="8" spans="1:20" ht="39.950000000000003" customHeight="1" x14ac:dyDescent="0.25">
      <c r="A8" s="105">
        <v>1</v>
      </c>
      <c r="B8" s="201" t="str">
        <f>'02.Calificación del Candidato'!B15</f>
        <v>Objetivos y evaluación de resultados (resultados-relacionados con la complejidad): este indicador cubre la complejidad originada de metas, objetivos, requisitos y expectativas, vagas, exactas y mutuamente conflictivas</v>
      </c>
      <c r="C8" s="201"/>
      <c r="D8" s="201"/>
      <c r="E8" s="201"/>
      <c r="F8" s="201"/>
      <c r="S8" s="106"/>
    </row>
    <row r="9" spans="1:20" ht="38.25" customHeight="1" x14ac:dyDescent="0.25">
      <c r="A9" s="107"/>
      <c r="B9" s="108" t="s">
        <v>355</v>
      </c>
      <c r="C9" s="109" t="s">
        <v>153</v>
      </c>
      <c r="D9" s="109" t="s">
        <v>161</v>
      </c>
      <c r="E9" s="109" t="s">
        <v>162</v>
      </c>
      <c r="F9" s="125" t="s">
        <v>337</v>
      </c>
      <c r="G9" s="87">
        <v>1</v>
      </c>
      <c r="H9" s="87"/>
      <c r="I9" s="87"/>
      <c r="J9" s="87"/>
      <c r="K9" s="87"/>
      <c r="L9" s="87"/>
      <c r="M9" s="87"/>
      <c r="N9" s="87"/>
      <c r="O9" s="87"/>
      <c r="P9" s="87"/>
      <c r="Q9" s="87"/>
      <c r="R9" s="87"/>
      <c r="S9" s="110"/>
      <c r="T9" s="111"/>
    </row>
    <row r="10" spans="1:20" ht="41.1" customHeight="1" x14ac:dyDescent="0.25">
      <c r="A10" s="107"/>
      <c r="B10" s="108" t="s">
        <v>356</v>
      </c>
      <c r="C10" s="109" t="s">
        <v>164</v>
      </c>
      <c r="D10" s="109" t="s">
        <v>165</v>
      </c>
      <c r="E10" s="109" t="s">
        <v>166</v>
      </c>
      <c r="F10" s="109" t="s">
        <v>167</v>
      </c>
      <c r="G10" s="87"/>
      <c r="H10" s="87"/>
      <c r="I10" s="87"/>
      <c r="J10" s="87"/>
      <c r="K10" s="87"/>
      <c r="L10" s="87"/>
      <c r="M10" s="87"/>
      <c r="N10" s="87"/>
      <c r="O10" s="87"/>
      <c r="P10" s="87"/>
      <c r="Q10" s="87"/>
      <c r="R10" s="87"/>
      <c r="S10" s="110"/>
      <c r="T10" s="111"/>
    </row>
    <row r="11" spans="1:20" ht="40.5" customHeight="1" x14ac:dyDescent="0.25">
      <c r="A11" s="107"/>
      <c r="B11" s="108" t="s">
        <v>357</v>
      </c>
      <c r="C11" s="109" t="s">
        <v>169</v>
      </c>
      <c r="D11" s="109" t="s">
        <v>170</v>
      </c>
      <c r="E11" s="109" t="s">
        <v>171</v>
      </c>
      <c r="F11" s="109" t="s">
        <v>172</v>
      </c>
      <c r="G11" s="87"/>
      <c r="H11" s="87"/>
      <c r="I11" s="87"/>
      <c r="J11" s="87"/>
      <c r="K11" s="87"/>
      <c r="L11" s="87"/>
      <c r="M11" s="87"/>
      <c r="N11" s="87"/>
      <c r="O11" s="87"/>
      <c r="P11" s="87"/>
      <c r="Q11" s="87"/>
      <c r="R11" s="87"/>
      <c r="S11" s="110"/>
      <c r="T11" s="111"/>
    </row>
    <row r="12" spans="1:20" ht="36" customHeight="1" x14ac:dyDescent="0.25">
      <c r="A12" s="107"/>
      <c r="B12" s="108" t="s">
        <v>358</v>
      </c>
      <c r="C12" s="109" t="s">
        <v>185</v>
      </c>
      <c r="D12" s="109" t="s">
        <v>186</v>
      </c>
      <c r="E12" s="109" t="s">
        <v>187</v>
      </c>
      <c r="F12" s="109" t="s">
        <v>188</v>
      </c>
      <c r="G12" s="87"/>
      <c r="H12" s="87"/>
      <c r="I12" s="87"/>
      <c r="J12" s="87"/>
      <c r="K12" s="87"/>
      <c r="L12" s="87"/>
      <c r="M12" s="87"/>
      <c r="N12" s="87"/>
      <c r="O12" s="87"/>
      <c r="P12" s="87"/>
      <c r="Q12" s="87"/>
      <c r="R12" s="87"/>
      <c r="S12" s="110"/>
      <c r="T12" s="111"/>
    </row>
    <row r="13" spans="1:20" ht="30" customHeight="1" x14ac:dyDescent="0.25">
      <c r="A13" s="107"/>
      <c r="B13" s="108" t="s">
        <v>359</v>
      </c>
      <c r="C13" s="109" t="s">
        <v>185</v>
      </c>
      <c r="D13" s="109" t="s">
        <v>186</v>
      </c>
      <c r="E13" s="109" t="s">
        <v>187</v>
      </c>
      <c r="F13" s="109" t="s">
        <v>188</v>
      </c>
      <c r="G13" s="87"/>
      <c r="H13" s="87"/>
      <c r="I13" s="87"/>
      <c r="J13" s="87"/>
      <c r="K13" s="87"/>
      <c r="L13" s="87"/>
      <c r="M13" s="87"/>
      <c r="N13" s="87"/>
      <c r="O13" s="87"/>
      <c r="P13" s="87"/>
      <c r="Q13" s="87"/>
      <c r="R13" s="87"/>
      <c r="S13" s="110"/>
      <c r="T13" s="111"/>
    </row>
    <row r="14" spans="1:20" ht="36" customHeight="1" x14ac:dyDescent="0.25">
      <c r="A14" s="107"/>
      <c r="B14" s="108" t="s">
        <v>173</v>
      </c>
      <c r="C14" s="109" t="s">
        <v>188</v>
      </c>
      <c r="D14" s="109" t="s">
        <v>187</v>
      </c>
      <c r="E14" s="109" t="s">
        <v>186</v>
      </c>
      <c r="F14" s="109" t="s">
        <v>185</v>
      </c>
      <c r="G14" s="87"/>
      <c r="H14" s="87"/>
      <c r="I14" s="87"/>
      <c r="J14" s="87"/>
      <c r="K14" s="87"/>
      <c r="L14" s="87"/>
      <c r="M14" s="87"/>
      <c r="N14" s="87"/>
      <c r="O14" s="87"/>
      <c r="P14" s="87"/>
      <c r="Q14" s="87"/>
      <c r="R14" s="87"/>
      <c r="S14" s="110"/>
      <c r="T14" s="111"/>
    </row>
    <row r="15" spans="1:20" ht="30" customHeight="1" x14ac:dyDescent="0.25">
      <c r="A15" s="107"/>
      <c r="B15" s="108" t="s">
        <v>175</v>
      </c>
      <c r="C15" s="109" t="s">
        <v>153</v>
      </c>
      <c r="D15" s="109" t="s">
        <v>160</v>
      </c>
      <c r="E15" s="109" t="s">
        <v>161</v>
      </c>
      <c r="F15" s="109" t="s">
        <v>162</v>
      </c>
      <c r="G15" s="87"/>
      <c r="H15" s="87"/>
      <c r="I15" s="87"/>
      <c r="J15" s="87"/>
      <c r="K15" s="87"/>
      <c r="L15" s="87"/>
      <c r="M15" s="87"/>
      <c r="N15" s="87"/>
      <c r="O15" s="87"/>
      <c r="P15" s="87"/>
      <c r="Q15" s="87"/>
      <c r="R15" s="87"/>
      <c r="S15" s="110"/>
      <c r="T15" s="111"/>
    </row>
    <row r="16" spans="1:20" s="113" customFormat="1" ht="24" customHeight="1" x14ac:dyDescent="0.25">
      <c r="F16" s="113" t="s">
        <v>263</v>
      </c>
      <c r="G16" s="114">
        <f t="shared" ref="G16:R16" si="0">IF(SUM(G9:G15)=0,"",ROUND(AVERAGE(G9:G15),0))</f>
        <v>1</v>
      </c>
      <c r="H16" s="114" t="str">
        <f t="shared" si="0"/>
        <v/>
      </c>
      <c r="I16" s="114" t="str">
        <f t="shared" si="0"/>
        <v/>
      </c>
      <c r="J16" s="114" t="str">
        <f t="shared" si="0"/>
        <v/>
      </c>
      <c r="K16" s="114" t="str">
        <f t="shared" si="0"/>
        <v/>
      </c>
      <c r="L16" s="114" t="str">
        <f t="shared" si="0"/>
        <v/>
      </c>
      <c r="M16" s="114" t="str">
        <f t="shared" si="0"/>
        <v/>
      </c>
      <c r="N16" s="114" t="str">
        <f t="shared" si="0"/>
        <v/>
      </c>
      <c r="O16" s="114" t="str">
        <f t="shared" si="0"/>
        <v/>
      </c>
      <c r="P16" s="114" t="str">
        <f t="shared" si="0"/>
        <v/>
      </c>
      <c r="Q16" s="114" t="str">
        <f t="shared" si="0"/>
        <v/>
      </c>
      <c r="R16" s="114" t="str">
        <f t="shared" si="0"/>
        <v/>
      </c>
    </row>
    <row r="17" spans="1:19" ht="24" customHeight="1" x14ac:dyDescent="0.25">
      <c r="B17" s="115"/>
      <c r="C17" s="116"/>
      <c r="D17" s="116"/>
      <c r="E17" s="116"/>
      <c r="F17" s="113" t="s">
        <v>199</v>
      </c>
      <c r="G17" s="87"/>
      <c r="H17" s="87"/>
      <c r="I17" s="87"/>
      <c r="J17" s="87"/>
      <c r="K17" s="87"/>
      <c r="L17" s="87"/>
      <c r="M17" s="87"/>
      <c r="N17" s="87"/>
      <c r="O17" s="87"/>
      <c r="P17" s="87"/>
      <c r="Q17" s="87"/>
      <c r="R17" s="87"/>
    </row>
    <row r="18" spans="1:19" x14ac:dyDescent="0.25">
      <c r="B18" s="115"/>
      <c r="C18" s="117"/>
      <c r="D18" s="117"/>
      <c r="E18" s="117"/>
      <c r="F18" s="117"/>
    </row>
    <row r="19" spans="1:19" ht="51" customHeight="1" x14ac:dyDescent="0.25">
      <c r="A19" s="105">
        <v>2</v>
      </c>
      <c r="B19" s="201" t="str">
        <f>'02.Calificación del Candidato'!B16</f>
        <v>Procesos, métodos, herramientas y técnicas (complejidad relacionada con procesos): este indicador cubre la complejidad relacionada con el número de tareas, suposiciones y restricciones y su interdependencia; los procesos y los requisitos de calidad de los procesos; el equipo y la estructura de comunicación y la disponiblidad de métodos de apoyo, herramientas y técnicas</v>
      </c>
      <c r="C19" s="201"/>
      <c r="D19" s="201"/>
      <c r="E19" s="201"/>
      <c r="F19" s="201"/>
    </row>
    <row r="20" spans="1:19" ht="30" customHeight="1" x14ac:dyDescent="0.25">
      <c r="A20" s="107"/>
      <c r="B20" s="108" t="s">
        <v>360</v>
      </c>
      <c r="C20" s="118" t="s">
        <v>75</v>
      </c>
      <c r="D20" s="118" t="s">
        <v>76</v>
      </c>
      <c r="E20" s="118" t="s">
        <v>77</v>
      </c>
      <c r="F20" s="118" t="s">
        <v>78</v>
      </c>
      <c r="G20" s="87">
        <v>2</v>
      </c>
      <c r="H20" s="87"/>
      <c r="I20" s="87"/>
      <c r="J20" s="87"/>
      <c r="K20" s="87"/>
      <c r="L20" s="87"/>
      <c r="M20" s="87"/>
      <c r="N20" s="87"/>
      <c r="O20" s="87"/>
      <c r="P20" s="87"/>
      <c r="Q20" s="87"/>
      <c r="R20" s="87"/>
      <c r="S20" s="110"/>
    </row>
    <row r="21" spans="1:19" ht="44.1" customHeight="1" x14ac:dyDescent="0.25">
      <c r="A21" s="107"/>
      <c r="B21" s="108" t="s">
        <v>361</v>
      </c>
      <c r="C21" s="109" t="s">
        <v>365</v>
      </c>
      <c r="D21" s="109" t="s">
        <v>366</v>
      </c>
      <c r="E21" s="109" t="s">
        <v>367</v>
      </c>
      <c r="F21" s="109" t="s">
        <v>368</v>
      </c>
      <c r="G21" s="87"/>
      <c r="H21" s="87"/>
      <c r="I21" s="87"/>
      <c r="J21" s="87"/>
      <c r="K21" s="87"/>
      <c r="L21" s="87"/>
      <c r="M21" s="87"/>
      <c r="N21" s="87"/>
      <c r="O21" s="87"/>
      <c r="P21" s="87"/>
      <c r="Q21" s="87"/>
      <c r="R21" s="87"/>
      <c r="S21" s="110"/>
    </row>
    <row r="22" spans="1:19" ht="30" customHeight="1" x14ac:dyDescent="0.25">
      <c r="A22" s="107"/>
      <c r="B22" s="108" t="s">
        <v>362</v>
      </c>
      <c r="C22" s="118" t="s">
        <v>41</v>
      </c>
      <c r="D22" s="118" t="s">
        <v>42</v>
      </c>
      <c r="E22" s="118" t="s">
        <v>43</v>
      </c>
      <c r="F22" s="118" t="s">
        <v>72</v>
      </c>
      <c r="G22" s="87"/>
      <c r="H22" s="87"/>
      <c r="I22" s="87"/>
      <c r="J22" s="87"/>
      <c r="K22" s="87"/>
      <c r="L22" s="87"/>
      <c r="M22" s="87"/>
      <c r="N22" s="87"/>
      <c r="O22" s="87"/>
      <c r="P22" s="87"/>
      <c r="Q22" s="87"/>
      <c r="R22" s="87"/>
      <c r="S22" s="110"/>
    </row>
    <row r="23" spans="1:19" ht="30" customHeight="1" x14ac:dyDescent="0.25">
      <c r="A23" s="107"/>
      <c r="B23" s="108" t="s">
        <v>363</v>
      </c>
      <c r="C23" s="109" t="s">
        <v>188</v>
      </c>
      <c r="D23" s="109" t="s">
        <v>187</v>
      </c>
      <c r="E23" s="109" t="s">
        <v>186</v>
      </c>
      <c r="F23" s="109" t="s">
        <v>185</v>
      </c>
      <c r="G23" s="87"/>
      <c r="H23" s="87"/>
      <c r="I23" s="87"/>
      <c r="J23" s="87"/>
      <c r="K23" s="87"/>
      <c r="L23" s="87"/>
      <c r="M23" s="87"/>
      <c r="N23" s="87"/>
      <c r="O23" s="87"/>
      <c r="P23" s="87"/>
      <c r="Q23" s="87"/>
      <c r="R23" s="87"/>
      <c r="S23" s="110"/>
    </row>
    <row r="24" spans="1:19" ht="30" customHeight="1" x14ac:dyDescent="0.25">
      <c r="A24" s="107"/>
      <c r="B24" s="108" t="s">
        <v>364</v>
      </c>
      <c r="C24" s="109" t="s">
        <v>185</v>
      </c>
      <c r="D24" s="109" t="s">
        <v>186</v>
      </c>
      <c r="E24" s="109" t="s">
        <v>187</v>
      </c>
      <c r="F24" s="109" t="s">
        <v>188</v>
      </c>
      <c r="G24" s="87"/>
      <c r="H24" s="87"/>
      <c r="I24" s="87"/>
      <c r="J24" s="87"/>
      <c r="K24" s="87"/>
      <c r="L24" s="87"/>
      <c r="M24" s="87"/>
      <c r="N24" s="87"/>
      <c r="O24" s="87"/>
      <c r="P24" s="87"/>
      <c r="Q24" s="87"/>
      <c r="R24" s="87"/>
      <c r="S24" s="110"/>
    </row>
    <row r="25" spans="1:19" s="113" customFormat="1" ht="24" customHeight="1" x14ac:dyDescent="0.25">
      <c r="F25" s="113" t="s">
        <v>263</v>
      </c>
      <c r="G25" s="114">
        <f>IF(SUM(G20:G24)=0,"",AVERAGE(G20:G24))</f>
        <v>2</v>
      </c>
      <c r="H25" s="114" t="str">
        <f t="shared" ref="H25:R25" si="1">IF(SUM(H20:H24)=0,"",AVERAGE(H20:H24))</f>
        <v/>
      </c>
      <c r="I25" s="114" t="str">
        <f t="shared" si="1"/>
        <v/>
      </c>
      <c r="J25" s="114" t="str">
        <f t="shared" si="1"/>
        <v/>
      </c>
      <c r="K25" s="114" t="str">
        <f t="shared" si="1"/>
        <v/>
      </c>
      <c r="L25" s="114" t="str">
        <f t="shared" si="1"/>
        <v/>
      </c>
      <c r="M25" s="114" t="str">
        <f t="shared" si="1"/>
        <v/>
      </c>
      <c r="N25" s="114" t="str">
        <f t="shared" si="1"/>
        <v/>
      </c>
      <c r="O25" s="114" t="str">
        <f t="shared" si="1"/>
        <v/>
      </c>
      <c r="P25" s="114" t="str">
        <f t="shared" si="1"/>
        <v/>
      </c>
      <c r="Q25" s="114" t="str">
        <f t="shared" si="1"/>
        <v/>
      </c>
      <c r="R25" s="114" t="str">
        <f t="shared" si="1"/>
        <v/>
      </c>
    </row>
    <row r="26" spans="1:19" ht="24" customHeight="1" x14ac:dyDescent="0.25">
      <c r="B26" s="115"/>
      <c r="C26" s="116"/>
      <c r="D26" s="116"/>
      <c r="E26" s="116"/>
      <c r="F26" s="113" t="s">
        <v>199</v>
      </c>
      <c r="G26" s="87"/>
      <c r="H26" s="87"/>
      <c r="I26" s="87"/>
      <c r="J26" s="87"/>
      <c r="K26" s="87"/>
      <c r="L26" s="87"/>
      <c r="M26" s="87"/>
      <c r="N26" s="87"/>
      <c r="O26" s="87"/>
      <c r="P26" s="87"/>
      <c r="Q26" s="87"/>
      <c r="R26" s="87"/>
    </row>
    <row r="27" spans="1:19" x14ac:dyDescent="0.25">
      <c r="B27" s="115"/>
      <c r="C27" s="117"/>
      <c r="D27" s="117"/>
      <c r="E27" s="117"/>
      <c r="F27" s="117"/>
    </row>
    <row r="28" spans="1:19" ht="66.75" customHeight="1" x14ac:dyDescent="0.25">
      <c r="A28" s="105">
        <v>3</v>
      </c>
      <c r="B28" s="201" t="str">
        <f>'02.Calificación del Candidato'!B17</f>
        <v>Recursos incluyendo las finanzas (complejidad relacionada con ingresos): este indicador cubre las complejidades relacionadas con adquirir los presupuestos necesarios de fondos (posiblemente provenientes de varias fuentes); la diversidad o falta de disponibilidad de los recursos (tanto humanos como de otra índole); y los procesos y actividades necesarias para gestionar los aspectos y recursos financieros, incluyendo su obtención</v>
      </c>
      <c r="C28" s="201"/>
      <c r="D28" s="201"/>
      <c r="E28" s="201"/>
      <c r="F28" s="201"/>
    </row>
    <row r="29" spans="1:19" ht="39.75" customHeight="1" x14ac:dyDescent="0.25">
      <c r="A29" s="107"/>
      <c r="B29" s="119" t="s">
        <v>369</v>
      </c>
      <c r="C29" s="109" t="s">
        <v>254</v>
      </c>
      <c r="D29" s="109" t="s">
        <v>257</v>
      </c>
      <c r="E29" s="109" t="s">
        <v>255</v>
      </c>
      <c r="F29" s="109" t="s">
        <v>256</v>
      </c>
      <c r="G29" s="87">
        <v>3</v>
      </c>
      <c r="H29" s="87"/>
      <c r="I29" s="87"/>
      <c r="J29" s="87"/>
      <c r="K29" s="87"/>
      <c r="L29" s="87"/>
      <c r="M29" s="87"/>
      <c r="N29" s="87"/>
      <c r="O29" s="87"/>
      <c r="P29" s="87"/>
      <c r="Q29" s="87"/>
      <c r="R29" s="87"/>
      <c r="S29" s="110"/>
    </row>
    <row r="30" spans="1:19" ht="42" customHeight="1" x14ac:dyDescent="0.25">
      <c r="A30" s="107"/>
      <c r="B30" s="119" t="s">
        <v>370</v>
      </c>
      <c r="C30" s="109" t="s">
        <v>254</v>
      </c>
      <c r="D30" s="109" t="s">
        <v>257</v>
      </c>
      <c r="E30" s="109" t="s">
        <v>255</v>
      </c>
      <c r="F30" s="109" t="s">
        <v>256</v>
      </c>
      <c r="G30" s="87"/>
      <c r="H30" s="87"/>
      <c r="I30" s="87"/>
      <c r="J30" s="87"/>
      <c r="K30" s="87"/>
      <c r="L30" s="87"/>
      <c r="M30" s="87"/>
      <c r="N30" s="87"/>
      <c r="O30" s="87"/>
      <c r="P30" s="87"/>
      <c r="Q30" s="87"/>
      <c r="R30" s="87"/>
      <c r="S30" s="110"/>
    </row>
    <row r="31" spans="1:19" ht="40.5" customHeight="1" x14ac:dyDescent="0.25">
      <c r="A31" s="107"/>
      <c r="B31" s="119" t="s">
        <v>371</v>
      </c>
      <c r="C31" s="109" t="s">
        <v>254</v>
      </c>
      <c r="D31" s="109" t="s">
        <v>257</v>
      </c>
      <c r="E31" s="109" t="s">
        <v>255</v>
      </c>
      <c r="F31" s="109" t="s">
        <v>256</v>
      </c>
      <c r="G31" s="87"/>
      <c r="H31" s="87"/>
      <c r="I31" s="87"/>
      <c r="J31" s="87"/>
      <c r="K31" s="87"/>
      <c r="L31" s="87"/>
      <c r="M31" s="87"/>
      <c r="N31" s="87"/>
      <c r="O31" s="87"/>
      <c r="P31" s="87"/>
      <c r="Q31" s="87"/>
      <c r="R31" s="87"/>
      <c r="S31" s="110"/>
    </row>
    <row r="32" spans="1:19" ht="30" customHeight="1" x14ac:dyDescent="0.25">
      <c r="A32" s="107"/>
      <c r="B32" s="108" t="s">
        <v>207</v>
      </c>
      <c r="C32" s="118" t="s">
        <v>47</v>
      </c>
      <c r="D32" s="118" t="s">
        <v>48</v>
      </c>
      <c r="E32" s="118" t="s">
        <v>49</v>
      </c>
      <c r="F32" s="118" t="s">
        <v>50</v>
      </c>
      <c r="G32" s="87"/>
      <c r="H32" s="87"/>
      <c r="I32" s="87"/>
      <c r="J32" s="87"/>
      <c r="K32" s="87"/>
      <c r="L32" s="87"/>
      <c r="M32" s="87"/>
      <c r="N32" s="87"/>
      <c r="O32" s="87"/>
      <c r="P32" s="87"/>
      <c r="Q32" s="87"/>
      <c r="R32" s="87"/>
      <c r="S32" s="110"/>
    </row>
    <row r="33" spans="1:19" s="113" customFormat="1" ht="24" customHeight="1" x14ac:dyDescent="0.25">
      <c r="F33" s="113" t="s">
        <v>263</v>
      </c>
      <c r="G33" s="114">
        <f t="shared" ref="G33:R33" si="2">IF(SUM(G29:G32)=0,"",AVERAGE(G29:G32))</f>
        <v>3</v>
      </c>
      <c r="H33" s="114" t="str">
        <f t="shared" si="2"/>
        <v/>
      </c>
      <c r="I33" s="114" t="str">
        <f t="shared" si="2"/>
        <v/>
      </c>
      <c r="J33" s="114" t="str">
        <f t="shared" si="2"/>
        <v/>
      </c>
      <c r="K33" s="114" t="str">
        <f t="shared" si="2"/>
        <v/>
      </c>
      <c r="L33" s="114" t="str">
        <f t="shared" si="2"/>
        <v/>
      </c>
      <c r="M33" s="114" t="str">
        <f t="shared" si="2"/>
        <v/>
      </c>
      <c r="N33" s="114" t="str">
        <f t="shared" si="2"/>
        <v/>
      </c>
      <c r="O33" s="114" t="str">
        <f t="shared" si="2"/>
        <v/>
      </c>
      <c r="P33" s="114" t="str">
        <f t="shared" si="2"/>
        <v/>
      </c>
      <c r="Q33" s="114" t="str">
        <f t="shared" si="2"/>
        <v/>
      </c>
      <c r="R33" s="114" t="str">
        <f t="shared" si="2"/>
        <v/>
      </c>
    </row>
    <row r="34" spans="1:19" ht="24" customHeight="1" x14ac:dyDescent="0.25">
      <c r="B34" s="115"/>
      <c r="C34" s="116"/>
      <c r="D34" s="116"/>
      <c r="E34" s="116"/>
      <c r="F34" s="113" t="s">
        <v>199</v>
      </c>
      <c r="G34" s="87"/>
      <c r="H34" s="87"/>
      <c r="I34" s="87"/>
      <c r="J34" s="87"/>
      <c r="K34" s="87"/>
      <c r="L34" s="87"/>
      <c r="M34" s="87"/>
      <c r="N34" s="87"/>
      <c r="O34" s="87"/>
      <c r="P34" s="87"/>
      <c r="Q34" s="87"/>
      <c r="R34" s="87"/>
    </row>
    <row r="35" spans="1:19" x14ac:dyDescent="0.25">
      <c r="B35" s="115"/>
      <c r="C35" s="117"/>
      <c r="D35" s="117"/>
      <c r="E35" s="117"/>
      <c r="F35" s="117"/>
    </row>
    <row r="36" spans="1:19" ht="39.75" customHeight="1" x14ac:dyDescent="0.25">
      <c r="A36" s="105">
        <v>4</v>
      </c>
      <c r="B36" s="201" t="str">
        <f>'02.Calificación del Candidato'!B18</f>
        <v>Riesgo y oportunidades (complejidad relacionada con el riesgo): este indicador cubre la complejidad relacionada con el(los) perfil(es) de los niveles de riesgo e incertidumbre del proyecto, programa o cartera e iniciativas dependientes</v>
      </c>
      <c r="C36" s="201"/>
      <c r="D36" s="201"/>
      <c r="E36" s="201"/>
      <c r="F36" s="201"/>
    </row>
    <row r="37" spans="1:19" ht="30" customHeight="1" x14ac:dyDescent="0.25">
      <c r="A37" s="107"/>
      <c r="B37" s="108" t="s">
        <v>373</v>
      </c>
      <c r="C37" s="109" t="s">
        <v>188</v>
      </c>
      <c r="D37" s="109" t="s">
        <v>187</v>
      </c>
      <c r="E37" s="109" t="s">
        <v>186</v>
      </c>
      <c r="F37" s="109" t="s">
        <v>185</v>
      </c>
      <c r="G37" s="87">
        <v>4</v>
      </c>
      <c r="H37" s="87"/>
      <c r="I37" s="87"/>
      <c r="J37" s="87"/>
      <c r="K37" s="87"/>
      <c r="L37" s="87"/>
      <c r="M37" s="87"/>
      <c r="N37" s="87"/>
      <c r="O37" s="87"/>
      <c r="P37" s="87"/>
      <c r="Q37" s="87"/>
      <c r="R37" s="87"/>
      <c r="S37" s="110"/>
    </row>
    <row r="38" spans="1:19" ht="30" customHeight="1" x14ac:dyDescent="0.25">
      <c r="A38" s="107"/>
      <c r="B38" s="108" t="s">
        <v>372</v>
      </c>
      <c r="C38" s="118" t="s">
        <v>56</v>
      </c>
      <c r="D38" s="118" t="s">
        <v>57</v>
      </c>
      <c r="E38" s="118" t="s">
        <v>51</v>
      </c>
      <c r="F38" s="118" t="s">
        <v>58</v>
      </c>
      <c r="G38" s="87"/>
      <c r="H38" s="87"/>
      <c r="I38" s="87"/>
      <c r="J38" s="87"/>
      <c r="K38" s="87"/>
      <c r="L38" s="87"/>
      <c r="M38" s="87"/>
      <c r="N38" s="87"/>
      <c r="O38" s="87"/>
      <c r="P38" s="87"/>
      <c r="Q38" s="87"/>
      <c r="R38" s="87"/>
      <c r="S38" s="110"/>
    </row>
    <row r="39" spans="1:19" ht="30" customHeight="1" x14ac:dyDescent="0.25">
      <c r="A39" s="107"/>
      <c r="B39" s="108" t="s">
        <v>374</v>
      </c>
      <c r="C39" s="118" t="s">
        <v>79</v>
      </c>
      <c r="D39" s="118" t="s">
        <v>80</v>
      </c>
      <c r="E39" s="118" t="s">
        <v>81</v>
      </c>
      <c r="F39" s="118" t="s">
        <v>82</v>
      </c>
      <c r="G39" s="87"/>
      <c r="H39" s="87"/>
      <c r="I39" s="87"/>
      <c r="J39" s="87"/>
      <c r="K39" s="87"/>
      <c r="L39" s="87"/>
      <c r="M39" s="87"/>
      <c r="N39" s="87"/>
      <c r="O39" s="87"/>
      <c r="P39" s="87"/>
      <c r="Q39" s="87"/>
      <c r="R39" s="87"/>
      <c r="S39" s="110"/>
    </row>
    <row r="40" spans="1:19" ht="30" customHeight="1" x14ac:dyDescent="0.25">
      <c r="A40" s="107"/>
      <c r="B40" s="108" t="s">
        <v>375</v>
      </c>
      <c r="C40" s="118" t="s">
        <v>56</v>
      </c>
      <c r="D40" s="118" t="s">
        <v>57</v>
      </c>
      <c r="E40" s="118" t="s">
        <v>51</v>
      </c>
      <c r="F40" s="118" t="s">
        <v>58</v>
      </c>
      <c r="G40" s="87"/>
      <c r="H40" s="87"/>
      <c r="I40" s="87"/>
      <c r="J40" s="87"/>
      <c r="K40" s="87"/>
      <c r="L40" s="87"/>
      <c r="M40" s="87"/>
      <c r="N40" s="87"/>
      <c r="O40" s="87"/>
      <c r="P40" s="87"/>
      <c r="Q40" s="87"/>
      <c r="R40" s="87"/>
      <c r="S40" s="110"/>
    </row>
    <row r="41" spans="1:19" ht="30" customHeight="1" x14ac:dyDescent="0.25">
      <c r="A41" s="107"/>
      <c r="B41" s="108" t="s">
        <v>376</v>
      </c>
      <c r="C41" s="118" t="s">
        <v>56</v>
      </c>
      <c r="D41" s="118" t="s">
        <v>57</v>
      </c>
      <c r="E41" s="118" t="s">
        <v>51</v>
      </c>
      <c r="F41" s="118" t="s">
        <v>58</v>
      </c>
      <c r="G41" s="87"/>
      <c r="H41" s="87"/>
      <c r="I41" s="87"/>
      <c r="J41" s="87"/>
      <c r="K41" s="87"/>
      <c r="L41" s="87"/>
      <c r="M41" s="87"/>
      <c r="N41" s="87"/>
      <c r="O41" s="87"/>
      <c r="P41" s="87"/>
      <c r="Q41" s="87"/>
      <c r="R41" s="87"/>
      <c r="S41" s="110"/>
    </row>
    <row r="42" spans="1:19" s="113" customFormat="1" ht="24" customHeight="1" x14ac:dyDescent="0.25">
      <c r="F42" s="113" t="s">
        <v>263</v>
      </c>
      <c r="G42" s="114">
        <f t="shared" ref="G42:R42" si="3">IF(SUM(G37:G41)=0,"",AVERAGE(G37:G41))</f>
        <v>4</v>
      </c>
      <c r="H42" s="114" t="str">
        <f t="shared" si="3"/>
        <v/>
      </c>
      <c r="I42" s="114" t="str">
        <f t="shared" si="3"/>
        <v/>
      </c>
      <c r="J42" s="114" t="str">
        <f t="shared" si="3"/>
        <v/>
      </c>
      <c r="K42" s="114" t="str">
        <f t="shared" si="3"/>
        <v/>
      </c>
      <c r="L42" s="114" t="str">
        <f t="shared" si="3"/>
        <v/>
      </c>
      <c r="M42" s="114" t="str">
        <f t="shared" si="3"/>
        <v/>
      </c>
      <c r="N42" s="114" t="str">
        <f t="shared" si="3"/>
        <v/>
      </c>
      <c r="O42" s="114" t="str">
        <f t="shared" si="3"/>
        <v/>
      </c>
      <c r="P42" s="114" t="str">
        <f t="shared" si="3"/>
        <v/>
      </c>
      <c r="Q42" s="114" t="str">
        <f t="shared" si="3"/>
        <v/>
      </c>
      <c r="R42" s="114" t="str">
        <f t="shared" si="3"/>
        <v/>
      </c>
    </row>
    <row r="43" spans="1:19" ht="24" customHeight="1" x14ac:dyDescent="0.25">
      <c r="B43" s="115"/>
      <c r="C43" s="116"/>
      <c r="D43" s="116"/>
      <c r="E43" s="116"/>
      <c r="F43" s="113" t="s">
        <v>199</v>
      </c>
      <c r="G43" s="120"/>
      <c r="H43" s="120"/>
      <c r="I43" s="120"/>
      <c r="J43" s="120"/>
      <c r="K43" s="120"/>
      <c r="L43" s="120"/>
      <c r="M43" s="120"/>
      <c r="N43" s="120"/>
      <c r="O43" s="120"/>
      <c r="P43" s="120"/>
      <c r="Q43" s="120"/>
      <c r="R43" s="120"/>
    </row>
    <row r="44" spans="1:19" x14ac:dyDescent="0.25">
      <c r="B44" s="115"/>
      <c r="C44" s="117"/>
      <c r="D44" s="117"/>
      <c r="E44" s="117"/>
      <c r="F44" s="117"/>
    </row>
    <row r="45" spans="1:19" ht="96" customHeight="1" x14ac:dyDescent="0.25">
      <c r="A45" s="105">
        <v>5</v>
      </c>
      <c r="B45" s="201" t="str">
        <f>'02.Calificación del Candidato'!B19</f>
        <v>Partes interesadas e intregración (complejidad relacionada con la estrategia): este indicador cubre la influencia de la estrategia formal de las organizaciones patrocinadoras, y los estándares, regulaciones, estrategias informales y políticas, las cuales pueden influenciar el proyecto, programa o cartera. Otros factores pueden incluir la importancia de los logros de la organización; la medida de acuerdo entre las partes interesadas: el poder informal, intereses y resistencia que rodean el proyecto, programa o cartera; y cualquier requisito legal o regulatorio.</v>
      </c>
      <c r="C45" s="201"/>
      <c r="D45" s="201"/>
      <c r="E45" s="201"/>
      <c r="F45" s="201"/>
    </row>
    <row r="46" spans="1:19" ht="30" customHeight="1" x14ac:dyDescent="0.25">
      <c r="A46" s="107"/>
      <c r="B46" s="108" t="s">
        <v>222</v>
      </c>
      <c r="C46" s="109" t="s">
        <v>264</v>
      </c>
      <c r="D46" s="109" t="s">
        <v>265</v>
      </c>
      <c r="E46" s="109" t="s">
        <v>266</v>
      </c>
      <c r="F46" s="109" t="s">
        <v>267</v>
      </c>
      <c r="G46" s="87">
        <v>1</v>
      </c>
      <c r="H46" s="87"/>
      <c r="I46" s="87"/>
      <c r="J46" s="87"/>
      <c r="K46" s="87"/>
      <c r="L46" s="87"/>
      <c r="M46" s="87"/>
      <c r="N46" s="87"/>
      <c r="O46" s="87"/>
      <c r="P46" s="87"/>
      <c r="Q46" s="87"/>
      <c r="R46" s="87"/>
      <c r="S46" s="110"/>
    </row>
    <row r="47" spans="1:19" ht="30" customHeight="1" x14ac:dyDescent="0.25">
      <c r="A47" s="107"/>
      <c r="B47" s="108" t="s">
        <v>219</v>
      </c>
      <c r="C47" s="109" t="s">
        <v>188</v>
      </c>
      <c r="D47" s="109" t="s">
        <v>187</v>
      </c>
      <c r="E47" s="109" t="s">
        <v>186</v>
      </c>
      <c r="F47" s="109" t="s">
        <v>185</v>
      </c>
      <c r="G47" s="87"/>
      <c r="H47" s="87"/>
      <c r="I47" s="87"/>
      <c r="J47" s="87"/>
      <c r="K47" s="87"/>
      <c r="L47" s="87"/>
      <c r="M47" s="87"/>
      <c r="N47" s="87"/>
      <c r="O47" s="87"/>
      <c r="P47" s="87"/>
      <c r="Q47" s="87"/>
      <c r="R47" s="87"/>
      <c r="S47" s="110"/>
    </row>
    <row r="48" spans="1:19" ht="30" customHeight="1" x14ac:dyDescent="0.25">
      <c r="A48" s="107"/>
      <c r="B48" s="108" t="s">
        <v>379</v>
      </c>
      <c r="C48" s="109" t="s">
        <v>188</v>
      </c>
      <c r="D48" s="109" t="s">
        <v>187</v>
      </c>
      <c r="E48" s="109" t="s">
        <v>186</v>
      </c>
      <c r="F48" s="109" t="s">
        <v>185</v>
      </c>
      <c r="G48" s="87"/>
      <c r="H48" s="87"/>
      <c r="I48" s="87"/>
      <c r="J48" s="87"/>
      <c r="K48" s="87"/>
      <c r="L48" s="87"/>
      <c r="M48" s="87"/>
      <c r="N48" s="87"/>
      <c r="O48" s="87"/>
      <c r="P48" s="87"/>
      <c r="Q48" s="87"/>
      <c r="R48" s="87"/>
      <c r="S48" s="110"/>
    </row>
    <row r="49" spans="1:19" ht="30" customHeight="1" x14ac:dyDescent="0.25">
      <c r="A49" s="107"/>
      <c r="B49" s="108" t="s">
        <v>382</v>
      </c>
      <c r="C49" s="109" t="s">
        <v>383</v>
      </c>
      <c r="D49" s="109" t="s">
        <v>61</v>
      </c>
      <c r="E49" s="109" t="s">
        <v>384</v>
      </c>
      <c r="F49" s="109" t="s">
        <v>385</v>
      </c>
      <c r="G49" s="87"/>
      <c r="H49" s="87"/>
      <c r="I49" s="87"/>
      <c r="J49" s="87"/>
      <c r="K49" s="87"/>
      <c r="L49" s="87"/>
      <c r="M49" s="87"/>
      <c r="N49" s="87"/>
      <c r="O49" s="87"/>
      <c r="P49" s="87"/>
      <c r="Q49" s="87"/>
      <c r="R49" s="87"/>
      <c r="S49" s="110"/>
    </row>
    <row r="50" spans="1:19" s="113" customFormat="1" ht="24" customHeight="1" x14ac:dyDescent="0.25">
      <c r="F50" s="113" t="s">
        <v>263</v>
      </c>
      <c r="G50" s="114">
        <f t="shared" ref="G50:R50" si="4">IF(SUM(G46:G49)=0,"",AVERAGE(G46:G49))</f>
        <v>1</v>
      </c>
      <c r="H50" s="114" t="str">
        <f t="shared" si="4"/>
        <v/>
      </c>
      <c r="I50" s="114" t="str">
        <f t="shared" si="4"/>
        <v/>
      </c>
      <c r="J50" s="114" t="str">
        <f t="shared" si="4"/>
        <v/>
      </c>
      <c r="K50" s="114" t="str">
        <f t="shared" si="4"/>
        <v/>
      </c>
      <c r="L50" s="114" t="str">
        <f t="shared" si="4"/>
        <v/>
      </c>
      <c r="M50" s="114" t="str">
        <f t="shared" si="4"/>
        <v/>
      </c>
      <c r="N50" s="114" t="str">
        <f t="shared" si="4"/>
        <v/>
      </c>
      <c r="O50" s="114" t="str">
        <f t="shared" si="4"/>
        <v/>
      </c>
      <c r="P50" s="114" t="str">
        <f t="shared" si="4"/>
        <v/>
      </c>
      <c r="Q50" s="114" t="str">
        <f t="shared" si="4"/>
        <v/>
      </c>
      <c r="R50" s="114" t="str">
        <f t="shared" si="4"/>
        <v/>
      </c>
    </row>
    <row r="51" spans="1:19" ht="24" customHeight="1" x14ac:dyDescent="0.25">
      <c r="B51" s="115"/>
      <c r="C51" s="116"/>
      <c r="D51" s="116"/>
      <c r="E51" s="116"/>
      <c r="F51" s="113" t="s">
        <v>199</v>
      </c>
      <c r="G51" s="120"/>
      <c r="H51" s="120"/>
      <c r="I51" s="120"/>
      <c r="J51" s="120"/>
      <c r="K51" s="120"/>
      <c r="L51" s="120"/>
      <c r="M51" s="120"/>
      <c r="N51" s="120"/>
      <c r="O51" s="120"/>
      <c r="P51" s="120"/>
      <c r="Q51" s="120"/>
      <c r="R51" s="120"/>
    </row>
    <row r="52" spans="1:19" x14ac:dyDescent="0.25">
      <c r="B52" s="115"/>
      <c r="C52" s="117"/>
      <c r="D52" s="117"/>
      <c r="E52" s="117"/>
      <c r="F52" s="117"/>
    </row>
    <row r="53" spans="1:19" ht="53.25" customHeight="1" x14ac:dyDescent="0.25">
      <c r="A53" s="105">
        <v>6</v>
      </c>
      <c r="B53" s="201" t="str">
        <f>'02.Calificación del Candidato'!B20</f>
        <v>Relaciones con organizaciones permanentes (complejidad relacionada con la organización): este indicador cubre la cantidad y las interrelaciones de las interfases del proyecto, programa o cartera con los sistemas, las estructuras, procesos de informe y toma de decisiones de la organización.</v>
      </c>
      <c r="C53" s="201"/>
      <c r="D53" s="201"/>
      <c r="E53" s="201"/>
      <c r="F53" s="201"/>
    </row>
    <row r="54" spans="1:19" ht="30" customHeight="1" x14ac:dyDescent="0.25">
      <c r="A54" s="107"/>
      <c r="B54" s="108" t="s">
        <v>386</v>
      </c>
      <c r="C54" s="109" t="s">
        <v>278</v>
      </c>
      <c r="D54" s="109" t="s">
        <v>279</v>
      </c>
      <c r="E54" s="109" t="s">
        <v>280</v>
      </c>
      <c r="F54" s="109" t="s">
        <v>281</v>
      </c>
      <c r="G54" s="87">
        <v>2</v>
      </c>
      <c r="H54" s="87"/>
      <c r="I54" s="87"/>
      <c r="J54" s="87"/>
      <c r="K54" s="87"/>
      <c r="L54" s="87"/>
      <c r="M54" s="87"/>
      <c r="N54" s="87"/>
      <c r="O54" s="87"/>
      <c r="P54" s="87"/>
      <c r="Q54" s="87"/>
      <c r="R54" s="87"/>
      <c r="S54" s="110"/>
    </row>
    <row r="55" spans="1:19" ht="30" customHeight="1" x14ac:dyDescent="0.25">
      <c r="A55" s="107"/>
      <c r="B55" s="108" t="s">
        <v>387</v>
      </c>
      <c r="C55" s="109" t="s">
        <v>278</v>
      </c>
      <c r="D55" s="109" t="s">
        <v>279</v>
      </c>
      <c r="E55" s="109" t="s">
        <v>280</v>
      </c>
      <c r="F55" s="109" t="s">
        <v>281</v>
      </c>
      <c r="G55" s="87"/>
      <c r="H55" s="87"/>
      <c r="I55" s="87"/>
      <c r="J55" s="87"/>
      <c r="K55" s="87"/>
      <c r="L55" s="87"/>
      <c r="M55" s="87"/>
      <c r="N55" s="87"/>
      <c r="O55" s="87"/>
      <c r="P55" s="87"/>
      <c r="Q55" s="87"/>
      <c r="R55" s="87"/>
      <c r="S55" s="110"/>
    </row>
    <row r="56" spans="1:19" ht="30" customHeight="1" x14ac:dyDescent="0.25">
      <c r="A56" s="107"/>
      <c r="B56" s="108" t="s">
        <v>388</v>
      </c>
      <c r="C56" s="109" t="s">
        <v>278</v>
      </c>
      <c r="D56" s="109" t="s">
        <v>279</v>
      </c>
      <c r="E56" s="109" t="s">
        <v>280</v>
      </c>
      <c r="F56" s="109" t="s">
        <v>281</v>
      </c>
      <c r="G56" s="87"/>
      <c r="H56" s="87"/>
      <c r="I56" s="87"/>
      <c r="J56" s="87"/>
      <c r="K56" s="87"/>
      <c r="L56" s="87"/>
      <c r="M56" s="87"/>
      <c r="N56" s="87"/>
      <c r="O56" s="87"/>
      <c r="P56" s="87"/>
      <c r="Q56" s="87"/>
      <c r="R56" s="87"/>
      <c r="S56" s="110"/>
    </row>
    <row r="57" spans="1:19" ht="42" customHeight="1" x14ac:dyDescent="0.25">
      <c r="A57" s="107"/>
      <c r="B57" s="108" t="s">
        <v>389</v>
      </c>
      <c r="C57" s="109" t="s">
        <v>278</v>
      </c>
      <c r="D57" s="109" t="s">
        <v>279</v>
      </c>
      <c r="E57" s="109" t="s">
        <v>280</v>
      </c>
      <c r="F57" s="109" t="s">
        <v>281</v>
      </c>
      <c r="G57" s="87"/>
      <c r="H57" s="87"/>
      <c r="I57" s="87"/>
      <c r="J57" s="87"/>
      <c r="K57" s="87"/>
      <c r="L57" s="87"/>
      <c r="M57" s="87"/>
      <c r="N57" s="87"/>
      <c r="O57" s="87"/>
      <c r="P57" s="87"/>
      <c r="Q57" s="87"/>
      <c r="R57" s="87"/>
      <c r="S57" s="110"/>
    </row>
    <row r="58" spans="1:19" ht="30" customHeight="1" x14ac:dyDescent="0.25">
      <c r="A58" s="107"/>
      <c r="B58" s="108" t="s">
        <v>390</v>
      </c>
      <c r="C58" s="109" t="s">
        <v>383</v>
      </c>
      <c r="D58" s="109" t="s">
        <v>61</v>
      </c>
      <c r="E58" s="109" t="s">
        <v>384</v>
      </c>
      <c r="F58" s="109" t="s">
        <v>385</v>
      </c>
      <c r="G58" s="87"/>
      <c r="H58" s="87"/>
      <c r="I58" s="87"/>
      <c r="J58" s="87"/>
      <c r="K58" s="87"/>
      <c r="L58" s="87"/>
      <c r="M58" s="87"/>
      <c r="N58" s="87"/>
      <c r="O58" s="87"/>
      <c r="P58" s="87"/>
      <c r="Q58" s="87"/>
      <c r="R58" s="87"/>
      <c r="S58" s="110"/>
    </row>
    <row r="59" spans="1:19" ht="30" customHeight="1" x14ac:dyDescent="0.25">
      <c r="A59" s="107"/>
      <c r="B59" s="108" t="s">
        <v>391</v>
      </c>
      <c r="C59" s="109" t="s">
        <v>383</v>
      </c>
      <c r="D59" s="109" t="s">
        <v>61</v>
      </c>
      <c r="E59" s="109" t="s">
        <v>384</v>
      </c>
      <c r="F59" s="109" t="s">
        <v>385</v>
      </c>
      <c r="G59" s="87"/>
      <c r="H59" s="87"/>
      <c r="I59" s="87"/>
      <c r="J59" s="87"/>
      <c r="K59" s="87"/>
      <c r="L59" s="87"/>
      <c r="M59" s="87"/>
      <c r="N59" s="87"/>
      <c r="O59" s="87"/>
      <c r="P59" s="87"/>
      <c r="Q59" s="87"/>
      <c r="R59" s="87"/>
      <c r="S59" s="110"/>
    </row>
    <row r="60" spans="1:19" s="113" customFormat="1" ht="24" customHeight="1" x14ac:dyDescent="0.25">
      <c r="F60" s="113" t="s">
        <v>263</v>
      </c>
      <c r="G60" s="114">
        <f t="shared" ref="G60:R60" si="5">IF(SUM(G54:G59)=0,"",AVERAGE(G54:G59))</f>
        <v>2</v>
      </c>
      <c r="H60" s="114" t="str">
        <f t="shared" si="5"/>
        <v/>
      </c>
      <c r="I60" s="114" t="str">
        <f t="shared" si="5"/>
        <v/>
      </c>
      <c r="J60" s="114" t="str">
        <f t="shared" si="5"/>
        <v/>
      </c>
      <c r="K60" s="114" t="str">
        <f t="shared" si="5"/>
        <v/>
      </c>
      <c r="L60" s="114" t="str">
        <f t="shared" si="5"/>
        <v/>
      </c>
      <c r="M60" s="114" t="str">
        <f t="shared" si="5"/>
        <v/>
      </c>
      <c r="N60" s="114" t="str">
        <f t="shared" si="5"/>
        <v/>
      </c>
      <c r="O60" s="114" t="str">
        <f t="shared" si="5"/>
        <v/>
      </c>
      <c r="P60" s="114" t="str">
        <f t="shared" si="5"/>
        <v/>
      </c>
      <c r="Q60" s="114" t="str">
        <f t="shared" si="5"/>
        <v/>
      </c>
      <c r="R60" s="114" t="str">
        <f t="shared" si="5"/>
        <v/>
      </c>
    </row>
    <row r="61" spans="1:19" ht="24" customHeight="1" x14ac:dyDescent="0.25">
      <c r="B61" s="115"/>
      <c r="C61" s="116"/>
      <c r="D61" s="116"/>
      <c r="E61" s="116"/>
      <c r="F61" s="113" t="s">
        <v>199</v>
      </c>
      <c r="G61" s="87"/>
      <c r="H61" s="87"/>
      <c r="I61" s="87"/>
      <c r="J61" s="87"/>
      <c r="K61" s="87"/>
      <c r="L61" s="87"/>
      <c r="M61" s="87"/>
      <c r="N61" s="87"/>
      <c r="O61" s="87"/>
      <c r="P61" s="87"/>
      <c r="Q61" s="87"/>
      <c r="R61" s="87"/>
    </row>
    <row r="62" spans="1:19" x14ac:dyDescent="0.25">
      <c r="B62" s="115"/>
      <c r="C62" s="117"/>
      <c r="D62" s="117"/>
      <c r="E62" s="117"/>
      <c r="F62" s="117"/>
    </row>
    <row r="63" spans="1:19" ht="54" customHeight="1" x14ac:dyDescent="0.25">
      <c r="A63" s="105">
        <v>7</v>
      </c>
      <c r="B63" s="201" t="str">
        <f>'02.Calificación del Candidato'!B21</f>
        <v>Contexto cultural y social (complejidad socio cultural): este indicador cubre la complejidad resultante de las dinámicas socio-culturales. Esto puede incluir interfases con participantes, partes interesadas u organizaciones de diferentes antecedentes socio-culturales o el trato con equipos distribuidos.</v>
      </c>
      <c r="C63" s="201"/>
      <c r="D63" s="201"/>
      <c r="E63" s="201"/>
      <c r="F63" s="201"/>
    </row>
    <row r="64" spans="1:19" ht="30" customHeight="1" x14ac:dyDescent="0.25">
      <c r="A64" s="107"/>
      <c r="B64" s="108" t="s">
        <v>392</v>
      </c>
      <c r="C64" s="118" t="s">
        <v>73</v>
      </c>
      <c r="D64" s="118" t="s">
        <v>74</v>
      </c>
      <c r="E64" s="118" t="s">
        <v>62</v>
      </c>
      <c r="F64" s="118" t="s">
        <v>46</v>
      </c>
      <c r="G64" s="87">
        <v>3</v>
      </c>
      <c r="H64" s="87"/>
      <c r="I64" s="87"/>
      <c r="J64" s="87"/>
      <c r="K64" s="87"/>
      <c r="L64" s="87"/>
      <c r="M64" s="87"/>
      <c r="N64" s="87"/>
      <c r="O64" s="87"/>
      <c r="P64" s="87"/>
      <c r="Q64" s="87"/>
      <c r="R64" s="87"/>
      <c r="S64" s="110"/>
    </row>
    <row r="65" spans="1:19" ht="30" customHeight="1" x14ac:dyDescent="0.25">
      <c r="A65" s="107"/>
      <c r="B65" s="108" t="s">
        <v>393</v>
      </c>
      <c r="C65" s="118" t="s">
        <v>73</v>
      </c>
      <c r="D65" s="118" t="s">
        <v>74</v>
      </c>
      <c r="E65" s="118" t="s">
        <v>62</v>
      </c>
      <c r="F65" s="118" t="s">
        <v>46</v>
      </c>
      <c r="G65" s="87"/>
      <c r="H65" s="87"/>
      <c r="I65" s="87"/>
      <c r="J65" s="87"/>
      <c r="K65" s="87"/>
      <c r="L65" s="87"/>
      <c r="M65" s="87"/>
      <c r="N65" s="87"/>
      <c r="O65" s="87"/>
      <c r="P65" s="87"/>
      <c r="Q65" s="87"/>
      <c r="R65" s="87"/>
      <c r="S65" s="110"/>
    </row>
    <row r="66" spans="1:19" ht="30" customHeight="1" x14ac:dyDescent="0.25">
      <c r="A66" s="107"/>
      <c r="B66" s="108" t="s">
        <v>238</v>
      </c>
      <c r="C66" s="118" t="s">
        <v>54</v>
      </c>
      <c r="D66" s="118" t="s">
        <v>52</v>
      </c>
      <c r="E66" s="118" t="s">
        <v>51</v>
      </c>
      <c r="F66" s="118" t="s">
        <v>260</v>
      </c>
      <c r="G66" s="87"/>
      <c r="H66" s="87"/>
      <c r="I66" s="87"/>
      <c r="J66" s="87"/>
      <c r="K66" s="87"/>
      <c r="L66" s="87"/>
      <c r="M66" s="87"/>
      <c r="N66" s="87"/>
      <c r="O66" s="87"/>
      <c r="P66" s="87"/>
      <c r="Q66" s="87"/>
      <c r="R66" s="87"/>
      <c r="S66" s="110"/>
    </row>
    <row r="67" spans="1:19" ht="30" customHeight="1" x14ac:dyDescent="0.25">
      <c r="A67" s="107"/>
      <c r="B67" s="108" t="s">
        <v>234</v>
      </c>
      <c r="C67" s="118" t="s">
        <v>54</v>
      </c>
      <c r="D67" s="118" t="s">
        <v>52</v>
      </c>
      <c r="E67" s="118" t="s">
        <v>51</v>
      </c>
      <c r="F67" s="118" t="s">
        <v>260</v>
      </c>
      <c r="G67" s="87"/>
      <c r="H67" s="87"/>
      <c r="I67" s="87"/>
      <c r="J67" s="87"/>
      <c r="K67" s="87"/>
      <c r="L67" s="87"/>
      <c r="M67" s="87"/>
      <c r="N67" s="87"/>
      <c r="O67" s="87"/>
      <c r="P67" s="87"/>
      <c r="Q67" s="87"/>
      <c r="R67" s="87"/>
      <c r="S67" s="110"/>
    </row>
    <row r="68" spans="1:19" ht="30" customHeight="1" x14ac:dyDescent="0.25">
      <c r="A68" s="107"/>
      <c r="B68" s="108" t="s">
        <v>239</v>
      </c>
      <c r="C68" s="118" t="s">
        <v>73</v>
      </c>
      <c r="D68" s="118" t="s">
        <v>74</v>
      </c>
      <c r="E68" s="118" t="s">
        <v>62</v>
      </c>
      <c r="F68" s="118" t="s">
        <v>46</v>
      </c>
      <c r="G68" s="87"/>
      <c r="H68" s="87"/>
      <c r="I68" s="87"/>
      <c r="J68" s="87"/>
      <c r="K68" s="87"/>
      <c r="L68" s="87"/>
      <c r="M68" s="87"/>
      <c r="N68" s="87"/>
      <c r="O68" s="87"/>
      <c r="P68" s="87"/>
      <c r="Q68" s="87"/>
      <c r="R68" s="87"/>
      <c r="S68" s="110"/>
    </row>
    <row r="69" spans="1:19" s="113" customFormat="1" ht="24" customHeight="1" x14ac:dyDescent="0.25">
      <c r="F69" s="113" t="s">
        <v>263</v>
      </c>
      <c r="G69" s="114">
        <f t="shared" ref="G69:R69" si="6">IF(SUM(G64:G68)=0,"",AVERAGE(G64:G68))</f>
        <v>3</v>
      </c>
      <c r="H69" s="114" t="str">
        <f t="shared" si="6"/>
        <v/>
      </c>
      <c r="I69" s="114" t="str">
        <f t="shared" si="6"/>
        <v/>
      </c>
      <c r="J69" s="114" t="str">
        <f t="shared" si="6"/>
        <v/>
      </c>
      <c r="K69" s="114" t="str">
        <f t="shared" si="6"/>
        <v/>
      </c>
      <c r="L69" s="114" t="str">
        <f t="shared" si="6"/>
        <v/>
      </c>
      <c r="M69" s="114" t="str">
        <f t="shared" si="6"/>
        <v/>
      </c>
      <c r="N69" s="114" t="str">
        <f t="shared" si="6"/>
        <v/>
      </c>
      <c r="O69" s="114" t="str">
        <f t="shared" si="6"/>
        <v/>
      </c>
      <c r="P69" s="114" t="str">
        <f t="shared" si="6"/>
        <v/>
      </c>
      <c r="Q69" s="114" t="str">
        <f t="shared" si="6"/>
        <v/>
      </c>
      <c r="R69" s="114" t="str">
        <f t="shared" si="6"/>
        <v/>
      </c>
    </row>
    <row r="70" spans="1:19" ht="24" customHeight="1" x14ac:dyDescent="0.25">
      <c r="B70" s="115"/>
      <c r="C70" s="116"/>
      <c r="D70" s="116"/>
      <c r="E70" s="116"/>
      <c r="F70" s="113" t="s">
        <v>199</v>
      </c>
      <c r="G70" s="87"/>
      <c r="H70" s="87"/>
      <c r="I70" s="87"/>
      <c r="J70" s="87"/>
      <c r="K70" s="87"/>
      <c r="L70" s="87"/>
      <c r="M70" s="87"/>
      <c r="N70" s="87"/>
      <c r="O70" s="87"/>
      <c r="P70" s="87"/>
      <c r="Q70" s="87"/>
      <c r="R70" s="87"/>
    </row>
    <row r="71" spans="1:19" x14ac:dyDescent="0.25">
      <c r="B71" s="115"/>
      <c r="C71" s="117"/>
      <c r="D71" s="117"/>
      <c r="E71" s="117"/>
      <c r="F71" s="117"/>
    </row>
    <row r="72" spans="1:19" ht="72" customHeight="1" x14ac:dyDescent="0.25">
      <c r="A72" s="105">
        <v>8</v>
      </c>
      <c r="B72" s="201" t="str">
        <f>'02.Calificación del Candidato'!B22</f>
        <v>Liderazgo, trabajo en equipo y decisiones (complejidad relacionada con los equipos): este indicador cubre los requisitos de la dirección/liderazgo dentro del proyecto, programa o cartera. Este indicador se enfoca en la complejidad originada de las relaciones con el(los) equipo(s) y su madurez y por tanto la visión, guía y dirección que el equipo requiere para la entrega.</v>
      </c>
      <c r="C72" s="201"/>
      <c r="D72" s="201"/>
      <c r="E72" s="201"/>
      <c r="F72" s="201"/>
    </row>
    <row r="73" spans="1:19" ht="30" customHeight="1" x14ac:dyDescent="0.25">
      <c r="A73" s="107"/>
      <c r="B73" s="108" t="s">
        <v>240</v>
      </c>
      <c r="C73" s="118" t="s">
        <v>67</v>
      </c>
      <c r="D73" s="118" t="s">
        <v>68</v>
      </c>
      <c r="E73" s="118" t="s">
        <v>69</v>
      </c>
      <c r="F73" s="109" t="s">
        <v>282</v>
      </c>
      <c r="G73" s="87">
        <v>4</v>
      </c>
      <c r="H73" s="87"/>
      <c r="I73" s="87"/>
      <c r="J73" s="87"/>
      <c r="K73" s="87"/>
      <c r="L73" s="87"/>
      <c r="M73" s="87"/>
      <c r="N73" s="87"/>
      <c r="O73" s="87"/>
      <c r="P73" s="87"/>
      <c r="Q73" s="87"/>
      <c r="R73" s="87"/>
      <c r="S73" s="110"/>
    </row>
    <row r="74" spans="1:19" ht="30" customHeight="1" x14ac:dyDescent="0.25">
      <c r="A74" s="107"/>
      <c r="B74" s="108" t="s">
        <v>242</v>
      </c>
      <c r="C74" s="109" t="s">
        <v>188</v>
      </c>
      <c r="D74" s="109" t="s">
        <v>187</v>
      </c>
      <c r="E74" s="109" t="s">
        <v>186</v>
      </c>
      <c r="F74" s="109" t="s">
        <v>185</v>
      </c>
      <c r="G74" s="87"/>
      <c r="H74" s="87"/>
      <c r="I74" s="87"/>
      <c r="J74" s="87"/>
      <c r="K74" s="87"/>
      <c r="L74" s="87"/>
      <c r="M74" s="87"/>
      <c r="N74" s="87"/>
      <c r="O74" s="87"/>
      <c r="P74" s="87"/>
      <c r="Q74" s="87"/>
      <c r="R74" s="87"/>
      <c r="S74" s="110"/>
    </row>
    <row r="75" spans="1:19" ht="30" customHeight="1" x14ac:dyDescent="0.25">
      <c r="A75" s="107"/>
      <c r="B75" s="108" t="s">
        <v>330</v>
      </c>
      <c r="C75" s="109" t="s">
        <v>285</v>
      </c>
      <c r="D75" s="109" t="s">
        <v>286</v>
      </c>
      <c r="E75" s="109" t="s">
        <v>283</v>
      </c>
      <c r="F75" s="109" t="s">
        <v>284</v>
      </c>
      <c r="G75" s="87"/>
      <c r="H75" s="87"/>
      <c r="I75" s="87"/>
      <c r="J75" s="87"/>
      <c r="K75" s="87"/>
      <c r="L75" s="87"/>
      <c r="M75" s="87"/>
      <c r="N75" s="87"/>
      <c r="O75" s="87"/>
      <c r="P75" s="87"/>
      <c r="Q75" s="87"/>
      <c r="R75" s="87"/>
      <c r="S75" s="110"/>
    </row>
    <row r="76" spans="1:19" s="113" customFormat="1" ht="24" customHeight="1" x14ac:dyDescent="0.25">
      <c r="F76" s="113" t="s">
        <v>263</v>
      </c>
      <c r="G76" s="114">
        <f t="shared" ref="G76:R76" si="7">IF(SUM(G73:G75)=0,"",AVERAGE(G73:G75))</f>
        <v>4</v>
      </c>
      <c r="H76" s="114" t="str">
        <f t="shared" si="7"/>
        <v/>
      </c>
      <c r="I76" s="114" t="str">
        <f t="shared" si="7"/>
        <v/>
      </c>
      <c r="J76" s="114" t="str">
        <f t="shared" si="7"/>
        <v/>
      </c>
      <c r="K76" s="114" t="str">
        <f t="shared" si="7"/>
        <v/>
      </c>
      <c r="L76" s="114" t="str">
        <f t="shared" si="7"/>
        <v/>
      </c>
      <c r="M76" s="114" t="str">
        <f t="shared" si="7"/>
        <v/>
      </c>
      <c r="N76" s="114" t="str">
        <f t="shared" si="7"/>
        <v/>
      </c>
      <c r="O76" s="114" t="str">
        <f t="shared" si="7"/>
        <v/>
      </c>
      <c r="P76" s="114" t="str">
        <f t="shared" si="7"/>
        <v/>
      </c>
      <c r="Q76" s="114" t="str">
        <f t="shared" si="7"/>
        <v/>
      </c>
      <c r="R76" s="114" t="str">
        <f t="shared" si="7"/>
        <v/>
      </c>
    </row>
    <row r="77" spans="1:19" ht="24" customHeight="1" x14ac:dyDescent="0.25">
      <c r="B77" s="115"/>
      <c r="C77" s="116"/>
      <c r="D77" s="116"/>
      <c r="E77" s="116"/>
      <c r="F77" s="113" t="s">
        <v>199</v>
      </c>
      <c r="G77" s="87"/>
      <c r="H77" s="87"/>
      <c r="I77" s="87"/>
      <c r="J77" s="87"/>
      <c r="K77" s="87"/>
      <c r="L77" s="87"/>
      <c r="M77" s="87"/>
      <c r="N77" s="87"/>
      <c r="O77" s="87"/>
      <c r="P77" s="87"/>
      <c r="Q77" s="87"/>
      <c r="R77" s="87"/>
    </row>
    <row r="78" spans="1:19" x14ac:dyDescent="0.25">
      <c r="B78" s="115"/>
      <c r="C78" s="117"/>
      <c r="D78" s="117"/>
      <c r="E78" s="117"/>
      <c r="F78" s="117"/>
    </row>
    <row r="79" spans="1:19" ht="68.25" customHeight="1" x14ac:dyDescent="0.25">
      <c r="A79" s="105">
        <v>9</v>
      </c>
      <c r="B79" s="201" t="str">
        <f>'02.Calificación del Candidato'!B23</f>
        <v>Grado de innovación y condiciones generales (complejidad relacionada con la innovación): este indicador cubre la complejidad originada del grado de innovación técnica del proyecto, programa o cartera. Este indicador puede enfocarse en el aprendizaje y la inventiva asociada, requerida para innnovar y/o trabajar con resultados desconocidos, enfoques, procesos, herramientas y/o métodos.</v>
      </c>
      <c r="C79" s="201"/>
      <c r="D79" s="201"/>
      <c r="E79" s="201"/>
      <c r="F79" s="201"/>
    </row>
    <row r="80" spans="1:19" ht="30" customHeight="1" x14ac:dyDescent="0.25">
      <c r="A80" s="107"/>
      <c r="B80" s="108" t="s">
        <v>332</v>
      </c>
      <c r="C80" s="118" t="s">
        <v>41</v>
      </c>
      <c r="D80" s="118" t="s">
        <v>42</v>
      </c>
      <c r="E80" s="118" t="s">
        <v>43</v>
      </c>
      <c r="F80" s="118" t="s">
        <v>72</v>
      </c>
      <c r="G80" s="87">
        <v>1</v>
      </c>
      <c r="H80" s="87"/>
      <c r="I80" s="87"/>
      <c r="J80" s="87"/>
      <c r="K80" s="87"/>
      <c r="L80" s="87"/>
      <c r="M80" s="87"/>
      <c r="N80" s="87"/>
      <c r="O80" s="87"/>
      <c r="P80" s="87"/>
      <c r="Q80" s="87"/>
      <c r="R80" s="87"/>
      <c r="S80" s="110"/>
    </row>
    <row r="81" spans="1:19" ht="30" customHeight="1" x14ac:dyDescent="0.25">
      <c r="A81" s="107"/>
      <c r="B81" s="108"/>
      <c r="C81" s="118"/>
      <c r="D81" s="118"/>
      <c r="E81" s="118"/>
      <c r="F81" s="118"/>
      <c r="G81" s="87"/>
      <c r="H81" s="87"/>
      <c r="I81" s="87"/>
      <c r="J81" s="87"/>
      <c r="K81" s="87"/>
      <c r="L81" s="87"/>
      <c r="M81" s="87"/>
      <c r="N81" s="87"/>
      <c r="O81" s="87"/>
      <c r="P81" s="87"/>
      <c r="Q81" s="87"/>
      <c r="R81" s="87"/>
      <c r="S81" s="110"/>
    </row>
    <row r="82" spans="1:19" s="113" customFormat="1" ht="24" customHeight="1" x14ac:dyDescent="0.25">
      <c r="F82" s="113" t="s">
        <v>263</v>
      </c>
      <c r="G82" s="114">
        <f t="shared" ref="G82:R82" si="8">IF(SUM(G80:G81)=0,"",AVERAGE(G80:G81))</f>
        <v>1</v>
      </c>
      <c r="H82" s="114" t="str">
        <f t="shared" si="8"/>
        <v/>
      </c>
      <c r="I82" s="114" t="str">
        <f t="shared" si="8"/>
        <v/>
      </c>
      <c r="J82" s="114" t="str">
        <f t="shared" si="8"/>
        <v/>
      </c>
      <c r="K82" s="114" t="str">
        <f t="shared" si="8"/>
        <v/>
      </c>
      <c r="L82" s="114" t="str">
        <f t="shared" si="8"/>
        <v/>
      </c>
      <c r="M82" s="114" t="str">
        <f t="shared" si="8"/>
        <v/>
      </c>
      <c r="N82" s="114" t="str">
        <f t="shared" si="8"/>
        <v/>
      </c>
      <c r="O82" s="114" t="str">
        <f t="shared" si="8"/>
        <v/>
      </c>
      <c r="P82" s="114" t="str">
        <f t="shared" si="8"/>
        <v/>
      </c>
      <c r="Q82" s="114" t="str">
        <f t="shared" si="8"/>
        <v/>
      </c>
      <c r="R82" s="114" t="str">
        <f t="shared" si="8"/>
        <v/>
      </c>
    </row>
    <row r="83" spans="1:19" ht="24" customHeight="1" x14ac:dyDescent="0.25">
      <c r="B83" s="115"/>
      <c r="C83" s="116"/>
      <c r="D83" s="116"/>
      <c r="E83" s="116"/>
      <c r="F83" s="113" t="s">
        <v>199</v>
      </c>
      <c r="G83" s="87"/>
      <c r="H83" s="87"/>
      <c r="I83" s="87"/>
      <c r="J83" s="87"/>
      <c r="K83" s="87"/>
      <c r="L83" s="87"/>
      <c r="M83" s="87"/>
      <c r="N83" s="87"/>
      <c r="O83" s="87"/>
      <c r="P83" s="87"/>
      <c r="Q83" s="87"/>
      <c r="R83" s="87"/>
    </row>
    <row r="84" spans="1:19" x14ac:dyDescent="0.25">
      <c r="B84" s="115"/>
      <c r="C84" s="117"/>
      <c r="D84" s="117"/>
      <c r="E84" s="117"/>
      <c r="F84" s="117"/>
    </row>
    <row r="85" spans="1:19" ht="67.5" customHeight="1" x14ac:dyDescent="0.25">
      <c r="A85" s="105">
        <v>10</v>
      </c>
      <c r="B85" s="201" t="str">
        <f>'02.Calificación del Candidato'!B24</f>
        <v>Demanda de coordinación (complejidad relacionada con la autonomía): este indicador cubre la cantidad de autonomía y responsabilidad que le ha sido dada al director/líder del proyecto, programa o cartera o que ha sido tomada/mostrada. Este indicador se enfoca en la coordinación, comunicación, promoción y defensa de los intereses del proyecto, programa o cartera con otros.</v>
      </c>
      <c r="C85" s="201"/>
      <c r="D85" s="201"/>
      <c r="E85" s="201"/>
      <c r="F85" s="201"/>
    </row>
    <row r="86" spans="1:19" ht="30" customHeight="1" x14ac:dyDescent="0.25">
      <c r="A86" s="107"/>
      <c r="B86" s="108" t="s">
        <v>394</v>
      </c>
      <c r="C86" s="109" t="s">
        <v>188</v>
      </c>
      <c r="D86" s="109" t="s">
        <v>187</v>
      </c>
      <c r="E86" s="109" t="s">
        <v>186</v>
      </c>
      <c r="F86" s="109" t="s">
        <v>185</v>
      </c>
      <c r="G86" s="120">
        <v>2</v>
      </c>
      <c r="H86" s="120"/>
      <c r="I86" s="120"/>
      <c r="J86" s="120"/>
      <c r="K86" s="120"/>
      <c r="L86" s="120"/>
      <c r="M86" s="120"/>
      <c r="N86" s="120"/>
      <c r="O86" s="120"/>
      <c r="P86" s="120"/>
      <c r="Q86" s="120"/>
      <c r="R86" s="120"/>
      <c r="S86" s="110"/>
    </row>
    <row r="87" spans="1:19" ht="30" customHeight="1" x14ac:dyDescent="0.25">
      <c r="A87" s="107"/>
      <c r="B87" s="108" t="s">
        <v>395</v>
      </c>
      <c r="C87" s="109" t="s">
        <v>188</v>
      </c>
      <c r="D87" s="109" t="s">
        <v>187</v>
      </c>
      <c r="E87" s="109" t="s">
        <v>186</v>
      </c>
      <c r="F87" s="109" t="s">
        <v>185</v>
      </c>
      <c r="G87" s="120"/>
      <c r="H87" s="120"/>
      <c r="I87" s="120"/>
      <c r="J87" s="120"/>
      <c r="K87" s="120"/>
      <c r="L87" s="120"/>
      <c r="M87" s="120"/>
      <c r="N87" s="120"/>
      <c r="O87" s="120"/>
      <c r="P87" s="120"/>
      <c r="Q87" s="120"/>
      <c r="R87" s="120"/>
      <c r="S87" s="110"/>
    </row>
    <row r="88" spans="1:19" ht="30" customHeight="1" x14ac:dyDescent="0.25">
      <c r="A88" s="107"/>
      <c r="B88" s="108" t="s">
        <v>396</v>
      </c>
      <c r="C88" s="109" t="s">
        <v>188</v>
      </c>
      <c r="D88" s="109" t="s">
        <v>187</v>
      </c>
      <c r="E88" s="109" t="s">
        <v>186</v>
      </c>
      <c r="F88" s="109" t="s">
        <v>185</v>
      </c>
      <c r="G88" s="120"/>
      <c r="H88" s="120"/>
      <c r="I88" s="120"/>
      <c r="J88" s="120"/>
      <c r="K88" s="120"/>
      <c r="L88" s="120"/>
      <c r="M88" s="120"/>
      <c r="N88" s="120"/>
      <c r="O88" s="120"/>
      <c r="P88" s="120"/>
      <c r="Q88" s="120"/>
      <c r="R88" s="120"/>
      <c r="S88" s="110"/>
    </row>
    <row r="89" spans="1:19" s="113" customFormat="1" ht="24" customHeight="1" x14ac:dyDescent="0.25">
      <c r="F89" s="113" t="s">
        <v>263</v>
      </c>
      <c r="G89" s="114">
        <f>IF(SUM(G86:G88)=0,"",AVERAGE(G86:G88))</f>
        <v>2</v>
      </c>
      <c r="H89" s="114" t="str">
        <f t="shared" ref="H89:R89" si="9">IF(SUM(H86:H88)=0,"",AVERAGE(H86:H88))</f>
        <v/>
      </c>
      <c r="I89" s="114" t="str">
        <f t="shared" si="9"/>
        <v/>
      </c>
      <c r="J89" s="114" t="str">
        <f t="shared" si="9"/>
        <v/>
      </c>
      <c r="K89" s="114" t="str">
        <f t="shared" si="9"/>
        <v/>
      </c>
      <c r="L89" s="114" t="str">
        <f t="shared" si="9"/>
        <v/>
      </c>
      <c r="M89" s="114" t="str">
        <f t="shared" si="9"/>
        <v/>
      </c>
      <c r="N89" s="114" t="str">
        <f t="shared" si="9"/>
        <v/>
      </c>
      <c r="O89" s="114" t="str">
        <f t="shared" si="9"/>
        <v/>
      </c>
      <c r="P89" s="114" t="str">
        <f t="shared" si="9"/>
        <v/>
      </c>
      <c r="Q89" s="114" t="str">
        <f t="shared" si="9"/>
        <v/>
      </c>
      <c r="R89" s="114" t="str">
        <f t="shared" si="9"/>
        <v/>
      </c>
    </row>
    <row r="90" spans="1:19" ht="24" customHeight="1" x14ac:dyDescent="0.25">
      <c r="B90" s="115"/>
      <c r="C90" s="116"/>
      <c r="D90" s="116"/>
      <c r="E90" s="116"/>
      <c r="F90" s="113" t="s">
        <v>199</v>
      </c>
      <c r="G90" s="87"/>
      <c r="H90" s="87"/>
      <c r="I90" s="87"/>
      <c r="J90" s="87"/>
      <c r="K90" s="87"/>
      <c r="L90" s="87"/>
      <c r="M90" s="87"/>
      <c r="N90" s="87"/>
      <c r="O90" s="87"/>
      <c r="P90" s="87"/>
      <c r="Q90" s="87"/>
      <c r="R90" s="87"/>
    </row>
    <row r="91" spans="1:19" ht="17.100000000000001" customHeight="1" x14ac:dyDescent="0.25"/>
    <row r="92" spans="1:19" ht="17.100000000000001" customHeight="1" x14ac:dyDescent="0.25">
      <c r="D92" s="102" t="s">
        <v>353</v>
      </c>
    </row>
    <row r="93" spans="1:19" ht="17.100000000000001" customHeight="1" x14ac:dyDescent="0.25">
      <c r="E93" s="121" t="s">
        <v>354</v>
      </c>
      <c r="F93" s="101">
        <v>1</v>
      </c>
      <c r="G93" s="122">
        <f t="shared" ref="G93:R93" si="10">IF(G17="",G16,G17)</f>
        <v>1</v>
      </c>
      <c r="H93" s="122" t="str">
        <f t="shared" si="10"/>
        <v/>
      </c>
      <c r="I93" s="122" t="str">
        <f t="shared" si="10"/>
        <v/>
      </c>
      <c r="J93" s="122" t="str">
        <f t="shared" si="10"/>
        <v/>
      </c>
      <c r="K93" s="122" t="str">
        <f t="shared" si="10"/>
        <v/>
      </c>
      <c r="L93" s="122" t="str">
        <f t="shared" si="10"/>
        <v/>
      </c>
      <c r="M93" s="122" t="str">
        <f t="shared" si="10"/>
        <v/>
      </c>
      <c r="N93" s="122" t="str">
        <f t="shared" si="10"/>
        <v/>
      </c>
      <c r="O93" s="122" t="str">
        <f t="shared" si="10"/>
        <v/>
      </c>
      <c r="P93" s="122" t="str">
        <f t="shared" si="10"/>
        <v/>
      </c>
      <c r="Q93" s="122" t="str">
        <f t="shared" si="10"/>
        <v/>
      </c>
      <c r="R93" s="122" t="str">
        <f t="shared" si="10"/>
        <v/>
      </c>
    </row>
    <row r="94" spans="1:19" ht="17.100000000000001" customHeight="1" x14ac:dyDescent="0.25">
      <c r="E94" s="121" t="s">
        <v>354</v>
      </c>
      <c r="F94" s="101">
        <f>1+F93</f>
        <v>2</v>
      </c>
      <c r="G94" s="122">
        <f t="shared" ref="G94:R94" si="11">IF(G26="",G25,G26)</f>
        <v>2</v>
      </c>
      <c r="H94" s="122" t="str">
        <f t="shared" si="11"/>
        <v/>
      </c>
      <c r="I94" s="122" t="str">
        <f t="shared" si="11"/>
        <v/>
      </c>
      <c r="J94" s="122" t="str">
        <f t="shared" si="11"/>
        <v/>
      </c>
      <c r="K94" s="122" t="str">
        <f t="shared" si="11"/>
        <v/>
      </c>
      <c r="L94" s="122" t="str">
        <f t="shared" si="11"/>
        <v/>
      </c>
      <c r="M94" s="122" t="str">
        <f t="shared" si="11"/>
        <v/>
      </c>
      <c r="N94" s="122" t="str">
        <f t="shared" si="11"/>
        <v/>
      </c>
      <c r="O94" s="122" t="str">
        <f t="shared" si="11"/>
        <v/>
      </c>
      <c r="P94" s="122" t="str">
        <f t="shared" si="11"/>
        <v/>
      </c>
      <c r="Q94" s="122" t="str">
        <f t="shared" si="11"/>
        <v/>
      </c>
      <c r="R94" s="122" t="str">
        <f t="shared" si="11"/>
        <v/>
      </c>
    </row>
    <row r="95" spans="1:19" ht="17.100000000000001" customHeight="1" x14ac:dyDescent="0.25">
      <c r="E95" s="121" t="s">
        <v>354</v>
      </c>
      <c r="F95" s="101">
        <f t="shared" ref="F95:F102" si="12">1+F94</f>
        <v>3</v>
      </c>
      <c r="G95" s="122">
        <f t="shared" ref="G95:R95" si="13">IF(G34="",G33,G34)</f>
        <v>3</v>
      </c>
      <c r="H95" s="122" t="str">
        <f t="shared" si="13"/>
        <v/>
      </c>
      <c r="I95" s="122" t="str">
        <f t="shared" si="13"/>
        <v/>
      </c>
      <c r="J95" s="122" t="str">
        <f t="shared" si="13"/>
        <v/>
      </c>
      <c r="K95" s="122" t="str">
        <f t="shared" si="13"/>
        <v/>
      </c>
      <c r="L95" s="122" t="str">
        <f t="shared" si="13"/>
        <v/>
      </c>
      <c r="M95" s="122" t="str">
        <f t="shared" si="13"/>
        <v/>
      </c>
      <c r="N95" s="122" t="str">
        <f t="shared" si="13"/>
        <v/>
      </c>
      <c r="O95" s="122" t="str">
        <f t="shared" si="13"/>
        <v/>
      </c>
      <c r="P95" s="122" t="str">
        <f t="shared" si="13"/>
        <v/>
      </c>
      <c r="Q95" s="122" t="str">
        <f t="shared" si="13"/>
        <v/>
      </c>
      <c r="R95" s="122" t="str">
        <f t="shared" si="13"/>
        <v/>
      </c>
    </row>
    <row r="96" spans="1:19" ht="17.100000000000001" customHeight="1" x14ac:dyDescent="0.25">
      <c r="E96" s="121" t="s">
        <v>354</v>
      </c>
      <c r="F96" s="101">
        <f t="shared" si="12"/>
        <v>4</v>
      </c>
      <c r="G96" s="122">
        <f t="shared" ref="G96:R96" si="14">IF(G43="",G42,G43)</f>
        <v>4</v>
      </c>
      <c r="H96" s="122" t="str">
        <f t="shared" si="14"/>
        <v/>
      </c>
      <c r="I96" s="122" t="str">
        <f t="shared" si="14"/>
        <v/>
      </c>
      <c r="J96" s="122" t="str">
        <f t="shared" si="14"/>
        <v/>
      </c>
      <c r="K96" s="122" t="str">
        <f t="shared" si="14"/>
        <v/>
      </c>
      <c r="L96" s="122" t="str">
        <f t="shared" si="14"/>
        <v/>
      </c>
      <c r="M96" s="122" t="str">
        <f t="shared" si="14"/>
        <v/>
      </c>
      <c r="N96" s="122" t="str">
        <f t="shared" si="14"/>
        <v/>
      </c>
      <c r="O96" s="122" t="str">
        <f t="shared" si="14"/>
        <v/>
      </c>
      <c r="P96" s="122" t="str">
        <f t="shared" si="14"/>
        <v/>
      </c>
      <c r="Q96" s="122" t="str">
        <f t="shared" si="14"/>
        <v/>
      </c>
      <c r="R96" s="122" t="str">
        <f t="shared" si="14"/>
        <v/>
      </c>
    </row>
    <row r="97" spans="2:18" ht="17.100000000000001" customHeight="1" x14ac:dyDescent="0.25">
      <c r="E97" s="121" t="s">
        <v>354</v>
      </c>
      <c r="F97" s="101">
        <f t="shared" si="12"/>
        <v>5</v>
      </c>
      <c r="G97" s="122">
        <f t="shared" ref="G97:R97" si="15">IF(G51="",G50,G51)</f>
        <v>1</v>
      </c>
      <c r="H97" s="122" t="str">
        <f t="shared" si="15"/>
        <v/>
      </c>
      <c r="I97" s="122" t="str">
        <f t="shared" si="15"/>
        <v/>
      </c>
      <c r="J97" s="122" t="str">
        <f t="shared" si="15"/>
        <v/>
      </c>
      <c r="K97" s="122" t="str">
        <f t="shared" si="15"/>
        <v/>
      </c>
      <c r="L97" s="122" t="str">
        <f t="shared" si="15"/>
        <v/>
      </c>
      <c r="M97" s="122" t="str">
        <f t="shared" si="15"/>
        <v/>
      </c>
      <c r="N97" s="122" t="str">
        <f t="shared" si="15"/>
        <v/>
      </c>
      <c r="O97" s="122" t="str">
        <f t="shared" si="15"/>
        <v/>
      </c>
      <c r="P97" s="122" t="str">
        <f t="shared" si="15"/>
        <v/>
      </c>
      <c r="Q97" s="122" t="str">
        <f t="shared" si="15"/>
        <v/>
      </c>
      <c r="R97" s="122" t="str">
        <f t="shared" si="15"/>
        <v/>
      </c>
    </row>
    <row r="98" spans="2:18" ht="17.100000000000001" customHeight="1" x14ac:dyDescent="0.25">
      <c r="E98" s="121" t="s">
        <v>354</v>
      </c>
      <c r="F98" s="101">
        <f t="shared" si="12"/>
        <v>6</v>
      </c>
      <c r="G98" s="122">
        <f t="shared" ref="G98:R98" si="16">IF(G61="",G60,G61)</f>
        <v>2</v>
      </c>
      <c r="H98" s="122" t="str">
        <f t="shared" si="16"/>
        <v/>
      </c>
      <c r="I98" s="122" t="str">
        <f t="shared" si="16"/>
        <v/>
      </c>
      <c r="J98" s="122" t="str">
        <f t="shared" si="16"/>
        <v/>
      </c>
      <c r="K98" s="122" t="str">
        <f t="shared" si="16"/>
        <v/>
      </c>
      <c r="L98" s="122" t="str">
        <f t="shared" si="16"/>
        <v/>
      </c>
      <c r="M98" s="122" t="str">
        <f t="shared" si="16"/>
        <v/>
      </c>
      <c r="N98" s="122" t="str">
        <f t="shared" si="16"/>
        <v/>
      </c>
      <c r="O98" s="122" t="str">
        <f t="shared" si="16"/>
        <v/>
      </c>
      <c r="P98" s="122" t="str">
        <f t="shared" si="16"/>
        <v/>
      </c>
      <c r="Q98" s="122" t="str">
        <f t="shared" si="16"/>
        <v/>
      </c>
      <c r="R98" s="122" t="str">
        <f t="shared" si="16"/>
        <v/>
      </c>
    </row>
    <row r="99" spans="2:18" ht="17.100000000000001" customHeight="1" x14ac:dyDescent="0.25">
      <c r="E99" s="121" t="s">
        <v>354</v>
      </c>
      <c r="F99" s="101">
        <f t="shared" si="12"/>
        <v>7</v>
      </c>
      <c r="G99" s="122">
        <f t="shared" ref="G99:R99" si="17">IF(G70="",G69,G70)</f>
        <v>3</v>
      </c>
      <c r="H99" s="122" t="str">
        <f t="shared" si="17"/>
        <v/>
      </c>
      <c r="I99" s="122" t="str">
        <f t="shared" si="17"/>
        <v/>
      </c>
      <c r="J99" s="122" t="str">
        <f t="shared" si="17"/>
        <v/>
      </c>
      <c r="K99" s="122" t="str">
        <f t="shared" si="17"/>
        <v/>
      </c>
      <c r="L99" s="122" t="str">
        <f t="shared" si="17"/>
        <v/>
      </c>
      <c r="M99" s="122" t="str">
        <f t="shared" si="17"/>
        <v/>
      </c>
      <c r="N99" s="122" t="str">
        <f t="shared" si="17"/>
        <v/>
      </c>
      <c r="O99" s="122" t="str">
        <f t="shared" si="17"/>
        <v/>
      </c>
      <c r="P99" s="122" t="str">
        <f t="shared" si="17"/>
        <v/>
      </c>
      <c r="Q99" s="122" t="str">
        <f t="shared" si="17"/>
        <v/>
      </c>
      <c r="R99" s="122" t="str">
        <f t="shared" si="17"/>
        <v/>
      </c>
    </row>
    <row r="100" spans="2:18" ht="17.100000000000001" customHeight="1" x14ac:dyDescent="0.25">
      <c r="E100" s="121" t="s">
        <v>354</v>
      </c>
      <c r="F100" s="101">
        <f t="shared" si="12"/>
        <v>8</v>
      </c>
      <c r="G100" s="122">
        <f t="shared" ref="G100:R100" si="18">IF(G77="",G76,G77)</f>
        <v>4</v>
      </c>
      <c r="H100" s="122" t="str">
        <f t="shared" si="18"/>
        <v/>
      </c>
      <c r="I100" s="122" t="str">
        <f t="shared" si="18"/>
        <v/>
      </c>
      <c r="J100" s="122" t="str">
        <f t="shared" si="18"/>
        <v/>
      </c>
      <c r="K100" s="122" t="str">
        <f t="shared" si="18"/>
        <v/>
      </c>
      <c r="L100" s="122" t="str">
        <f t="shared" si="18"/>
        <v/>
      </c>
      <c r="M100" s="122" t="str">
        <f t="shared" si="18"/>
        <v/>
      </c>
      <c r="N100" s="122" t="str">
        <f t="shared" si="18"/>
        <v/>
      </c>
      <c r="O100" s="122" t="str">
        <f t="shared" si="18"/>
        <v/>
      </c>
      <c r="P100" s="122" t="str">
        <f t="shared" si="18"/>
        <v/>
      </c>
      <c r="Q100" s="122" t="str">
        <f t="shared" si="18"/>
        <v/>
      </c>
      <c r="R100" s="122" t="str">
        <f t="shared" si="18"/>
        <v/>
      </c>
    </row>
    <row r="101" spans="2:18" ht="17.100000000000001" customHeight="1" x14ac:dyDescent="0.25">
      <c r="E101" s="121" t="s">
        <v>354</v>
      </c>
      <c r="F101" s="101">
        <f t="shared" si="12"/>
        <v>9</v>
      </c>
      <c r="G101" s="122">
        <f>IF(G83="",G82,G83)</f>
        <v>1</v>
      </c>
      <c r="H101" s="122" t="str">
        <f t="shared" ref="H101:R101" si="19">IF(H83="",H82,H83)</f>
        <v/>
      </c>
      <c r="I101" s="122" t="str">
        <f t="shared" si="19"/>
        <v/>
      </c>
      <c r="J101" s="122" t="str">
        <f t="shared" si="19"/>
        <v/>
      </c>
      <c r="K101" s="122" t="str">
        <f t="shared" si="19"/>
        <v/>
      </c>
      <c r="L101" s="122" t="str">
        <f t="shared" si="19"/>
        <v/>
      </c>
      <c r="M101" s="122" t="str">
        <f t="shared" si="19"/>
        <v/>
      </c>
      <c r="N101" s="122" t="str">
        <f t="shared" si="19"/>
        <v/>
      </c>
      <c r="O101" s="122" t="str">
        <f t="shared" si="19"/>
        <v/>
      </c>
      <c r="P101" s="122" t="str">
        <f t="shared" si="19"/>
        <v/>
      </c>
      <c r="Q101" s="122" t="str">
        <f t="shared" si="19"/>
        <v/>
      </c>
      <c r="R101" s="122" t="str">
        <f t="shared" si="19"/>
        <v/>
      </c>
    </row>
    <row r="102" spans="2:18" ht="17.100000000000001" customHeight="1" x14ac:dyDescent="0.25">
      <c r="E102" s="121" t="s">
        <v>354</v>
      </c>
      <c r="F102" s="101">
        <f t="shared" si="12"/>
        <v>10</v>
      </c>
      <c r="G102" s="122">
        <f>IF(G90="",G89,G90)</f>
        <v>2</v>
      </c>
      <c r="H102" s="122" t="str">
        <f t="shared" ref="H102:R102" si="20">IF(H90="",H89,H90)</f>
        <v/>
      </c>
      <c r="I102" s="122" t="str">
        <f t="shared" si="20"/>
        <v/>
      </c>
      <c r="J102" s="122" t="str">
        <f t="shared" si="20"/>
        <v/>
      </c>
      <c r="K102" s="122" t="str">
        <f t="shared" si="20"/>
        <v/>
      </c>
      <c r="L102" s="122" t="str">
        <f t="shared" si="20"/>
        <v/>
      </c>
      <c r="M102" s="122" t="str">
        <f t="shared" si="20"/>
        <v/>
      </c>
      <c r="N102" s="122" t="str">
        <f t="shared" si="20"/>
        <v/>
      </c>
      <c r="O102" s="122" t="str">
        <f t="shared" si="20"/>
        <v/>
      </c>
      <c r="P102" s="122" t="str">
        <f t="shared" si="20"/>
        <v/>
      </c>
      <c r="Q102" s="122" t="str">
        <f t="shared" si="20"/>
        <v/>
      </c>
      <c r="R102" s="122" t="str">
        <f t="shared" si="20"/>
        <v/>
      </c>
    </row>
    <row r="103" spans="2:18" ht="17.100000000000001" customHeight="1" x14ac:dyDescent="0.25">
      <c r="B103" s="121" t="str">
        <f>'02.Calificación del Candidato'!B29</f>
        <v>Promedio general requerido para la cualificación</v>
      </c>
      <c r="C103" s="101" t="str">
        <f>IF($E$4="A",3.2,IF($E$4="B",2.5,IF($E$4="C",1.6,"")))</f>
        <v/>
      </c>
      <c r="G103" s="123">
        <f>SUM(G93:G102)/10</f>
        <v>2.2999999999999998</v>
      </c>
      <c r="H103" s="123">
        <f t="shared" ref="H103:R103" si="21">SUM(H93:H102)/10</f>
        <v>0</v>
      </c>
      <c r="I103" s="123">
        <f t="shared" si="21"/>
        <v>0</v>
      </c>
      <c r="J103" s="123">
        <f t="shared" si="21"/>
        <v>0</v>
      </c>
      <c r="K103" s="123">
        <f t="shared" si="21"/>
        <v>0</v>
      </c>
      <c r="L103" s="123">
        <f t="shared" si="21"/>
        <v>0</v>
      </c>
      <c r="M103" s="123">
        <f t="shared" si="21"/>
        <v>0</v>
      </c>
      <c r="N103" s="123">
        <f t="shared" si="21"/>
        <v>0</v>
      </c>
      <c r="O103" s="123">
        <f t="shared" si="21"/>
        <v>0</v>
      </c>
      <c r="P103" s="123">
        <f t="shared" si="21"/>
        <v>0</v>
      </c>
      <c r="Q103" s="123">
        <f t="shared" si="21"/>
        <v>0</v>
      </c>
      <c r="R103" s="123">
        <f t="shared" si="21"/>
        <v>0</v>
      </c>
    </row>
    <row r="104" spans="2:18" ht="17.100000000000001" customHeight="1" x14ac:dyDescent="0.25">
      <c r="G104" s="123" t="str">
        <f t="shared" ref="G104:R104" si="22">IF(G103&gt;$C$103,"OK","")</f>
        <v/>
      </c>
      <c r="H104" s="123" t="str">
        <f t="shared" si="22"/>
        <v/>
      </c>
      <c r="I104" s="123" t="str">
        <f t="shared" si="22"/>
        <v/>
      </c>
      <c r="J104" s="123" t="str">
        <f t="shared" si="22"/>
        <v/>
      </c>
      <c r="K104" s="123" t="str">
        <f t="shared" si="22"/>
        <v/>
      </c>
      <c r="L104" s="123" t="str">
        <f t="shared" si="22"/>
        <v/>
      </c>
      <c r="M104" s="123" t="str">
        <f t="shared" si="22"/>
        <v/>
      </c>
      <c r="N104" s="123" t="str">
        <f t="shared" si="22"/>
        <v/>
      </c>
      <c r="O104" s="123" t="str">
        <f t="shared" si="22"/>
        <v/>
      </c>
      <c r="P104" s="123" t="str">
        <f t="shared" si="22"/>
        <v/>
      </c>
      <c r="Q104" s="123" t="str">
        <f t="shared" si="22"/>
        <v/>
      </c>
      <c r="R104" s="123" t="str">
        <f t="shared" si="22"/>
        <v/>
      </c>
    </row>
    <row r="105" spans="2:18" ht="17.100000000000001" customHeight="1" x14ac:dyDescent="0.25"/>
    <row r="106" spans="2:18" ht="17.100000000000001" customHeight="1" x14ac:dyDescent="0.25">
      <c r="B106" s="124"/>
    </row>
    <row r="107" spans="2:18" ht="17.100000000000001" customHeight="1" x14ac:dyDescent="0.25"/>
    <row r="108" spans="2:18" ht="17.100000000000001" customHeight="1" x14ac:dyDescent="0.25"/>
    <row r="109" spans="2:18" ht="17.100000000000001" customHeight="1" x14ac:dyDescent="0.25"/>
    <row r="110" spans="2:18" ht="17.100000000000001" customHeight="1" x14ac:dyDescent="0.25"/>
    <row r="111" spans="2:18" ht="17.100000000000001" customHeight="1" x14ac:dyDescent="0.25"/>
    <row r="112" spans="2:18" ht="17.100000000000001" customHeight="1" x14ac:dyDescent="0.25"/>
    <row r="113" spans="2:20" ht="17.100000000000001" customHeight="1" x14ac:dyDescent="0.25"/>
    <row r="114" spans="2:20" ht="17.100000000000001" customHeight="1" x14ac:dyDescent="0.25"/>
    <row r="115" spans="2:20" ht="17.100000000000001" customHeight="1" x14ac:dyDescent="0.25"/>
    <row r="116" spans="2:20" ht="17.100000000000001" customHeight="1" x14ac:dyDescent="0.25"/>
    <row r="117" spans="2:20" ht="17.100000000000001" customHeight="1" x14ac:dyDescent="0.25"/>
    <row r="118" spans="2:20" ht="17.100000000000001" customHeight="1" x14ac:dyDescent="0.25"/>
    <row r="119" spans="2:20" ht="17.100000000000001" customHeight="1" x14ac:dyDescent="0.25"/>
    <row r="120" spans="2:20" ht="17.100000000000001" customHeight="1" x14ac:dyDescent="0.25"/>
    <row r="121" spans="2:20" s="99" customFormat="1" ht="17.100000000000001" customHeight="1" x14ac:dyDescent="0.25">
      <c r="B121" s="100"/>
      <c r="C121" s="100"/>
      <c r="D121" s="100"/>
      <c r="E121" s="100"/>
      <c r="F121" s="100"/>
      <c r="G121" s="101"/>
      <c r="H121" s="101"/>
      <c r="I121" s="101"/>
      <c r="J121" s="101"/>
      <c r="K121" s="101"/>
      <c r="L121" s="101"/>
      <c r="M121" s="101"/>
      <c r="N121" s="101"/>
      <c r="O121" s="101"/>
      <c r="P121" s="101"/>
      <c r="Q121" s="101"/>
      <c r="R121" s="101"/>
      <c r="S121" s="100"/>
      <c r="T121" s="100"/>
    </row>
    <row r="122" spans="2:20" s="99" customFormat="1" ht="17.100000000000001" customHeight="1" x14ac:dyDescent="0.25">
      <c r="B122" s="100"/>
      <c r="C122" s="100"/>
      <c r="D122" s="100"/>
      <c r="E122" s="100"/>
      <c r="F122" s="100"/>
      <c r="G122" s="101"/>
      <c r="H122" s="101"/>
      <c r="I122" s="101"/>
      <c r="J122" s="101"/>
      <c r="K122" s="101"/>
      <c r="L122" s="101"/>
      <c r="M122" s="101"/>
      <c r="N122" s="101"/>
      <c r="O122" s="101"/>
      <c r="P122" s="101"/>
      <c r="Q122" s="101"/>
      <c r="R122" s="101"/>
      <c r="S122" s="100"/>
      <c r="T122" s="100"/>
    </row>
    <row r="123" spans="2:20" s="99" customFormat="1" ht="17.100000000000001" customHeight="1" x14ac:dyDescent="0.25">
      <c r="B123" s="100"/>
      <c r="C123" s="100"/>
      <c r="D123" s="100"/>
      <c r="E123" s="100"/>
      <c r="F123" s="100"/>
      <c r="G123" s="101"/>
      <c r="H123" s="101"/>
      <c r="I123" s="101"/>
      <c r="J123" s="101"/>
      <c r="K123" s="101"/>
      <c r="L123" s="101"/>
      <c r="M123" s="101"/>
      <c r="N123" s="101"/>
      <c r="O123" s="101"/>
      <c r="P123" s="101"/>
      <c r="Q123" s="101"/>
      <c r="R123" s="101"/>
      <c r="S123" s="100"/>
      <c r="T123" s="100"/>
    </row>
    <row r="124" spans="2:20" s="99" customFormat="1" ht="17.100000000000001" customHeight="1" x14ac:dyDescent="0.25">
      <c r="B124" s="100"/>
      <c r="C124" s="100"/>
      <c r="D124" s="100"/>
      <c r="E124" s="100"/>
      <c r="F124" s="100"/>
      <c r="G124" s="101"/>
      <c r="H124" s="101"/>
      <c r="I124" s="101"/>
      <c r="J124" s="101"/>
      <c r="K124" s="101"/>
      <c r="L124" s="101"/>
      <c r="M124" s="101"/>
      <c r="N124" s="101"/>
      <c r="O124" s="101"/>
      <c r="P124" s="101"/>
      <c r="Q124" s="101"/>
      <c r="R124" s="101"/>
      <c r="S124" s="100"/>
      <c r="T124" s="100"/>
    </row>
    <row r="125" spans="2:20" s="99" customFormat="1" ht="17.100000000000001" customHeight="1" x14ac:dyDescent="0.25">
      <c r="B125" s="100"/>
      <c r="C125" s="100"/>
      <c r="D125" s="100"/>
      <c r="E125" s="100"/>
      <c r="F125" s="100"/>
      <c r="G125" s="101"/>
      <c r="H125" s="101"/>
      <c r="I125" s="101"/>
      <c r="J125" s="101"/>
      <c r="K125" s="101"/>
      <c r="L125" s="101"/>
      <c r="M125" s="101"/>
      <c r="N125" s="101"/>
      <c r="O125" s="101"/>
      <c r="P125" s="101"/>
      <c r="Q125" s="101"/>
      <c r="R125" s="101"/>
      <c r="S125" s="100"/>
      <c r="T125" s="100"/>
    </row>
    <row r="126" spans="2:20" s="99" customFormat="1" ht="17.100000000000001" customHeight="1" x14ac:dyDescent="0.25">
      <c r="B126" s="100"/>
      <c r="C126" s="100"/>
      <c r="D126" s="100"/>
      <c r="E126" s="100"/>
      <c r="F126" s="100"/>
      <c r="G126" s="101"/>
      <c r="H126" s="101"/>
      <c r="I126" s="101"/>
      <c r="J126" s="101"/>
      <c r="K126" s="101"/>
      <c r="L126" s="101"/>
      <c r="M126" s="101"/>
      <c r="N126" s="101"/>
      <c r="O126" s="101"/>
      <c r="P126" s="101"/>
      <c r="Q126" s="101"/>
      <c r="R126" s="101"/>
      <c r="S126" s="100"/>
      <c r="T126" s="100"/>
    </row>
    <row r="127" spans="2:20" s="99" customFormat="1" ht="17.100000000000001" customHeight="1" x14ac:dyDescent="0.25">
      <c r="B127" s="100"/>
      <c r="C127" s="100"/>
      <c r="D127" s="100"/>
      <c r="E127" s="100"/>
      <c r="F127" s="100"/>
      <c r="G127" s="101"/>
      <c r="H127" s="101"/>
      <c r="I127" s="101"/>
      <c r="J127" s="101"/>
      <c r="K127" s="101"/>
      <c r="L127" s="101"/>
      <c r="M127" s="101"/>
      <c r="N127" s="101"/>
      <c r="O127" s="101"/>
      <c r="P127" s="101"/>
      <c r="Q127" s="101"/>
      <c r="R127" s="101"/>
      <c r="S127" s="100"/>
      <c r="T127" s="100"/>
    </row>
    <row r="128" spans="2:20" s="99" customFormat="1" ht="17.100000000000001" customHeight="1" x14ac:dyDescent="0.25">
      <c r="B128" s="100"/>
      <c r="C128" s="100"/>
      <c r="D128" s="100"/>
      <c r="E128" s="100"/>
      <c r="F128" s="100"/>
      <c r="G128" s="101"/>
      <c r="H128" s="101"/>
      <c r="I128" s="101"/>
      <c r="J128" s="101"/>
      <c r="K128" s="101"/>
      <c r="L128" s="101"/>
      <c r="M128" s="101"/>
      <c r="N128" s="101"/>
      <c r="O128" s="101"/>
      <c r="P128" s="101"/>
      <c r="Q128" s="101"/>
      <c r="R128" s="101"/>
      <c r="S128" s="100"/>
      <c r="T128" s="100"/>
    </row>
    <row r="129" spans="2:20" s="99" customFormat="1" ht="17.100000000000001" customHeight="1" x14ac:dyDescent="0.25">
      <c r="B129" s="100"/>
      <c r="C129" s="100"/>
      <c r="D129" s="100"/>
      <c r="E129" s="100"/>
      <c r="F129" s="100"/>
      <c r="G129" s="101"/>
      <c r="H129" s="101"/>
      <c r="I129" s="101"/>
      <c r="J129" s="101"/>
      <c r="K129" s="101"/>
      <c r="L129" s="101"/>
      <c r="M129" s="101"/>
      <c r="N129" s="101"/>
      <c r="O129" s="101"/>
      <c r="P129" s="101"/>
      <c r="Q129" s="101"/>
      <c r="R129" s="101"/>
      <c r="S129" s="100"/>
      <c r="T129" s="100"/>
    </row>
    <row r="130" spans="2:20" s="99" customFormat="1" ht="17.100000000000001" customHeight="1" x14ac:dyDescent="0.25">
      <c r="B130" s="100"/>
      <c r="C130" s="100"/>
      <c r="D130" s="100"/>
      <c r="E130" s="100"/>
      <c r="F130" s="100"/>
      <c r="G130" s="101"/>
      <c r="H130" s="101"/>
      <c r="I130" s="101"/>
      <c r="J130" s="101"/>
      <c r="K130" s="101"/>
      <c r="L130" s="101"/>
      <c r="M130" s="101"/>
      <c r="N130" s="101"/>
      <c r="O130" s="101"/>
      <c r="P130" s="101"/>
      <c r="Q130" s="101"/>
      <c r="R130" s="101"/>
      <c r="S130" s="100"/>
      <c r="T130" s="100"/>
    </row>
    <row r="131" spans="2:20" s="99" customFormat="1" ht="17.100000000000001" customHeight="1" x14ac:dyDescent="0.25">
      <c r="B131" s="100"/>
      <c r="C131" s="100"/>
      <c r="D131" s="100"/>
      <c r="E131" s="100"/>
      <c r="F131" s="100"/>
      <c r="G131" s="101"/>
      <c r="H131" s="101"/>
      <c r="I131" s="101"/>
      <c r="J131" s="101"/>
      <c r="K131" s="101"/>
      <c r="L131" s="101"/>
      <c r="M131" s="101"/>
      <c r="N131" s="101"/>
      <c r="O131" s="101"/>
      <c r="P131" s="101"/>
      <c r="Q131" s="101"/>
      <c r="R131" s="101"/>
      <c r="S131" s="100"/>
      <c r="T131" s="100"/>
    </row>
    <row r="132" spans="2:20" s="99" customFormat="1" ht="17.100000000000001" customHeight="1" x14ac:dyDescent="0.25">
      <c r="B132" s="100"/>
      <c r="C132" s="100"/>
      <c r="D132" s="100"/>
      <c r="E132" s="100"/>
      <c r="F132" s="100"/>
      <c r="G132" s="101"/>
      <c r="H132" s="101"/>
      <c r="I132" s="101"/>
      <c r="J132" s="101"/>
      <c r="K132" s="101"/>
      <c r="L132" s="101"/>
      <c r="M132" s="101"/>
      <c r="N132" s="101"/>
      <c r="O132" s="101"/>
      <c r="P132" s="101"/>
      <c r="Q132" s="101"/>
      <c r="R132" s="101"/>
      <c r="S132" s="100"/>
      <c r="T132" s="100"/>
    </row>
    <row r="133" spans="2:20" s="99" customFormat="1" ht="17.100000000000001" customHeight="1" x14ac:dyDescent="0.25">
      <c r="B133" s="100"/>
      <c r="C133" s="100"/>
      <c r="D133" s="100"/>
      <c r="E133" s="100"/>
      <c r="F133" s="100"/>
      <c r="G133" s="101"/>
      <c r="H133" s="101"/>
      <c r="I133" s="101"/>
      <c r="J133" s="101"/>
      <c r="K133" s="101"/>
      <c r="L133" s="101"/>
      <c r="M133" s="101"/>
      <c r="N133" s="101"/>
      <c r="O133" s="101"/>
      <c r="P133" s="101"/>
      <c r="Q133" s="101"/>
      <c r="R133" s="101"/>
      <c r="S133" s="100"/>
      <c r="T133" s="100"/>
    </row>
    <row r="134" spans="2:20" s="99" customFormat="1" ht="17.100000000000001" customHeight="1" x14ac:dyDescent="0.25">
      <c r="B134" s="100"/>
      <c r="C134" s="100"/>
      <c r="D134" s="100"/>
      <c r="E134" s="100"/>
      <c r="F134" s="100"/>
      <c r="G134" s="101"/>
      <c r="H134" s="101"/>
      <c r="I134" s="101"/>
      <c r="J134" s="101"/>
      <c r="K134" s="101"/>
      <c r="L134" s="101"/>
      <c r="M134" s="101"/>
      <c r="N134" s="101"/>
      <c r="O134" s="101"/>
      <c r="P134" s="101"/>
      <c r="Q134" s="101"/>
      <c r="R134" s="101"/>
      <c r="S134" s="100"/>
      <c r="T134" s="100"/>
    </row>
    <row r="135" spans="2:20" s="99" customFormat="1" ht="17.100000000000001" customHeight="1" x14ac:dyDescent="0.25">
      <c r="B135" s="100"/>
      <c r="C135" s="100"/>
      <c r="D135" s="100"/>
      <c r="E135" s="100"/>
      <c r="F135" s="100"/>
      <c r="G135" s="101"/>
      <c r="H135" s="101"/>
      <c r="I135" s="101"/>
      <c r="J135" s="101"/>
      <c r="K135" s="101"/>
      <c r="L135" s="101"/>
      <c r="M135" s="101"/>
      <c r="N135" s="101"/>
      <c r="O135" s="101"/>
      <c r="P135" s="101"/>
      <c r="Q135" s="101"/>
      <c r="R135" s="101"/>
      <c r="S135" s="100"/>
      <c r="T135" s="100"/>
    </row>
    <row r="136" spans="2:20" s="99" customFormat="1" ht="17.100000000000001" customHeight="1" x14ac:dyDescent="0.25">
      <c r="B136" s="100"/>
      <c r="C136" s="100"/>
      <c r="D136" s="100"/>
      <c r="E136" s="100"/>
      <c r="F136" s="100"/>
      <c r="G136" s="101"/>
      <c r="H136" s="101"/>
      <c r="I136" s="101"/>
      <c r="J136" s="101"/>
      <c r="K136" s="101"/>
      <c r="L136" s="101"/>
      <c r="M136" s="101"/>
      <c r="N136" s="101"/>
      <c r="O136" s="101"/>
      <c r="P136" s="101"/>
      <c r="Q136" s="101"/>
      <c r="R136" s="101"/>
      <c r="S136" s="100"/>
      <c r="T136" s="100"/>
    </row>
    <row r="137" spans="2:20" s="99" customFormat="1" ht="17.100000000000001" customHeight="1" x14ac:dyDescent="0.25">
      <c r="B137" s="100"/>
      <c r="C137" s="100"/>
      <c r="D137" s="100"/>
      <c r="E137" s="100"/>
      <c r="F137" s="100"/>
      <c r="G137" s="101"/>
      <c r="H137" s="101"/>
      <c r="I137" s="101"/>
      <c r="J137" s="101"/>
      <c r="K137" s="101"/>
      <c r="L137" s="101"/>
      <c r="M137" s="101"/>
      <c r="N137" s="101"/>
      <c r="O137" s="101"/>
      <c r="P137" s="101"/>
      <c r="Q137" s="101"/>
      <c r="R137" s="101"/>
      <c r="S137" s="100"/>
      <c r="T137" s="100"/>
    </row>
    <row r="138" spans="2:20" s="99" customFormat="1" ht="17.100000000000001" customHeight="1" x14ac:dyDescent="0.25">
      <c r="B138" s="100"/>
      <c r="C138" s="100"/>
      <c r="D138" s="100"/>
      <c r="E138" s="100"/>
      <c r="F138" s="100"/>
      <c r="G138" s="101"/>
      <c r="H138" s="101"/>
      <c r="I138" s="101"/>
      <c r="J138" s="101"/>
      <c r="K138" s="101"/>
      <c r="L138" s="101"/>
      <c r="M138" s="101"/>
      <c r="N138" s="101"/>
      <c r="O138" s="101"/>
      <c r="P138" s="101"/>
      <c r="Q138" s="101"/>
      <c r="R138" s="101"/>
      <c r="S138" s="100"/>
      <c r="T138" s="100"/>
    </row>
    <row r="139" spans="2:20" s="99" customFormat="1" ht="17.100000000000001" customHeight="1" x14ac:dyDescent="0.25">
      <c r="B139" s="100"/>
      <c r="C139" s="100"/>
      <c r="D139" s="100"/>
      <c r="E139" s="100"/>
      <c r="F139" s="100"/>
      <c r="G139" s="101"/>
      <c r="H139" s="101"/>
      <c r="I139" s="101"/>
      <c r="J139" s="101"/>
      <c r="K139" s="101"/>
      <c r="L139" s="101"/>
      <c r="M139" s="101"/>
      <c r="N139" s="101"/>
      <c r="O139" s="101"/>
      <c r="P139" s="101"/>
      <c r="Q139" s="101"/>
      <c r="R139" s="101"/>
      <c r="S139" s="100"/>
      <c r="T139" s="100"/>
    </row>
    <row r="140" spans="2:20" s="99" customFormat="1" ht="17.100000000000001" customHeight="1" x14ac:dyDescent="0.25">
      <c r="B140" s="100"/>
      <c r="C140" s="100"/>
      <c r="D140" s="100"/>
      <c r="E140" s="100"/>
      <c r="F140" s="100"/>
      <c r="G140" s="101"/>
      <c r="H140" s="101"/>
      <c r="I140" s="101"/>
      <c r="J140" s="101"/>
      <c r="K140" s="101"/>
      <c r="L140" s="101"/>
      <c r="M140" s="101"/>
      <c r="N140" s="101"/>
      <c r="O140" s="101"/>
      <c r="P140" s="101"/>
      <c r="Q140" s="101"/>
      <c r="R140" s="101"/>
      <c r="S140" s="100"/>
      <c r="T140" s="100"/>
    </row>
  </sheetData>
  <mergeCells count="18">
    <mergeCell ref="A6:A7"/>
    <mergeCell ref="B6:B7"/>
    <mergeCell ref="C6:F6"/>
    <mergeCell ref="G6:R6"/>
    <mergeCell ref="A2:B3"/>
    <mergeCell ref="A4:B4"/>
    <mergeCell ref="B85:F85"/>
    <mergeCell ref="S6:S7"/>
    <mergeCell ref="T6:T7"/>
    <mergeCell ref="B8:F8"/>
    <mergeCell ref="B19:F19"/>
    <mergeCell ref="B28:F28"/>
    <mergeCell ref="B36:F36"/>
    <mergeCell ref="B45:F45"/>
    <mergeCell ref="B53:F53"/>
    <mergeCell ref="B63:F63"/>
    <mergeCell ref="B72:F72"/>
    <mergeCell ref="B79:F79"/>
  </mergeCells>
  <conditionalFormatting sqref="G104:R104">
    <cfRule type="cellIs" dxfId="0" priority="1" operator="equal">
      <formula>"OK"</formula>
    </cfRule>
  </conditionalFormatting>
  <dataValidations count="2">
    <dataValidation type="whole" allowBlank="1" showInputMessage="1" showErrorMessage="1" sqref="G73:R75 G9:R15 G20:R24 G29:R32 G37:R41 G46:R49 G54:R59 G64:R68 G86:R88 G17:R17 G26:R26 G34:R34 G61:R61 G70:R70 G77:R77 G83:R83 G90:R90 G43:R43 G51:R51 G80:R81" xr:uid="{4FB871D0-4FAA-4A9E-8708-DA6225450503}">
      <formula1>1</formula1>
      <formula2>4</formula2>
    </dataValidation>
    <dataValidation allowBlank="1" showDropDown="1" showInputMessage="1" showErrorMessage="1" sqref="E4" xr:uid="{2058E049-7910-4BC9-A8CA-C41012AEEE05}"/>
  </dataValidations>
  <pageMargins left="0.7" right="0.7" top="0.75" bottom="0.75" header="0.3" footer="0.3"/>
  <pageSetup paperSize="9" orientation="portrait" horizontalDpi="1200" verticalDpi="1200" r:id="rId1"/>
  <ignoredErrors>
    <ignoredError sqref="F22 C64:D65 C68:D68 F80" numberStoredAsText="1"/>
    <ignoredError sqref="E3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01.Instrucciones de uso</vt:lpstr>
      <vt:lpstr>02.Calificación del Candidato</vt:lpstr>
      <vt:lpstr>03.Calificación del Evaluador</vt:lpstr>
      <vt:lpstr>Detalles para Proyectos</vt:lpstr>
      <vt:lpstr>Detalles para Programas</vt:lpstr>
      <vt:lpstr>Detalles para Carteras</vt:lpstr>
      <vt:lpstr>'01.Instrucciones de uso'!Área_de_impresión</vt:lpstr>
      <vt:lpstr>'02.Calificación del Candidato'!Área_de_impresión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Soraya Recinos</dc:creator>
  <cp:lastModifiedBy>Angela Paneque De La Torre</cp:lastModifiedBy>
  <cp:lastPrinted>2018-12-04T15:09:22Z</cp:lastPrinted>
  <dcterms:created xsi:type="dcterms:W3CDTF">2018-09-28T18:03:31Z</dcterms:created>
  <dcterms:modified xsi:type="dcterms:W3CDTF">2025-04-11T11:47:30Z</dcterms:modified>
</cp:coreProperties>
</file>