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09"/>
  <workbookPr defaultThemeVersion="166925"/>
  <mc:AlternateContent xmlns:mc="http://schemas.openxmlformats.org/markup-compatibility/2006">
    <mc:Choice Requires="x15">
      <x15ac:absPath xmlns:x15ac="http://schemas.microsoft.com/office/spreadsheetml/2010/11/ac" url="C:\Users\AEIPRO\Dropbox\Certificación IPMA-AEIPRO\SAC_2019_ICR4\Manual de Procedimientos v4 2019\PC 07\Formatos PC 07\"/>
    </mc:Choice>
  </mc:AlternateContent>
  <xr:revisionPtr revIDLastSave="33" documentId="13_ncr:1_{B32D015E-95D1-470E-A281-59840C6DBAEA}" xr6:coauthVersionLast="47" xr6:coauthVersionMax="47" xr10:uidLastSave="{E4553FD4-A397-401F-8124-9C41F70C2FAB}"/>
  <bookViews>
    <workbookView xWindow="-120" yWindow="-120" windowWidth="24240" windowHeight="13020" firstSheet="1" activeTab="1" xr2:uid="{00000000-000D-0000-FFFF-FFFF00000000}"/>
  </bookViews>
  <sheets>
    <sheet name="01.Instrucciones de uso" sheetId="2" r:id="rId1"/>
    <sheet name="02.Puntuación Obtenida" sheetId="13" r:id="rId2"/>
  </sheets>
  <definedNames>
    <definedName name="_xlnm.Print_Area" localSheetId="0">'01.Instrucciones de uso'!$A$1:$B$28</definedName>
    <definedName name="_xlnm.Print_Area" localSheetId="1">'02.Puntuación Obtenida'!$A$1:$I$60</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5" i="13" l="1"/>
  <c r="F55" i="13"/>
  <c r="D100" i="13"/>
  <c r="A47" i="13"/>
  <c r="B47" i="13"/>
  <c r="I7" i="13"/>
  <c r="C9" i="13"/>
  <c r="D101" i="13"/>
  <c r="D55" i="13"/>
  <c r="D54" i="13"/>
  <c r="C54" i="13"/>
  <c r="D53" i="13"/>
  <c r="C53" i="13"/>
  <c r="D52" i="13"/>
  <c r="C52" i="13"/>
  <c r="D48" i="13"/>
  <c r="C48" i="13"/>
  <c r="L35" i="13"/>
  <c r="L36" i="13"/>
  <c r="L22" i="13"/>
  <c r="L23" i="13"/>
  <c r="L14" i="13"/>
  <c r="L15" i="13"/>
  <c r="L16" i="13"/>
  <c r="A23" i="13"/>
  <c r="A14" i="13"/>
  <c r="A15" i="13"/>
  <c r="A34" i="13"/>
  <c r="A21" i="13"/>
  <c r="A35" i="13"/>
  <c r="A22" i="13"/>
  <c r="A13" i="13"/>
  <c r="L17" i="13"/>
  <c r="C18" i="13"/>
  <c r="A16" i="13"/>
  <c r="L37" i="13"/>
  <c r="A36" i="13"/>
  <c r="L24" i="13"/>
  <c r="L25" i="13"/>
  <c r="A24" i="13"/>
  <c r="L38" i="13"/>
  <c r="A37" i="13"/>
  <c r="A17" i="13"/>
  <c r="D18" i="13"/>
  <c r="L39" i="13"/>
  <c r="A38" i="13"/>
  <c r="A25" i="13"/>
  <c r="L26" i="13"/>
  <c r="A26" i="13"/>
  <c r="L27" i="13"/>
  <c r="L40" i="13"/>
  <c r="A39" i="13"/>
  <c r="L28" i="13"/>
  <c r="A27" i="13"/>
  <c r="A40" i="13"/>
  <c r="L41" i="13"/>
  <c r="L42" i="13"/>
  <c r="A41" i="13"/>
  <c r="A28" i="13"/>
  <c r="L29" i="13"/>
  <c r="A29" i="13"/>
  <c r="L30" i="13"/>
  <c r="L43" i="13"/>
  <c r="A42" i="13"/>
  <c r="D31" i="13"/>
  <c r="A30" i="13"/>
  <c r="C31" i="13"/>
  <c r="A43" i="13"/>
  <c r="L44" i="13"/>
  <c r="L45" i="13"/>
  <c r="A44" i="13"/>
  <c r="L46" i="13"/>
  <c r="A46" i="13"/>
  <c r="A45" i="13"/>
</calcChain>
</file>

<file path=xl/sharedStrings.xml><?xml version="1.0" encoding="utf-8"?>
<sst xmlns="http://schemas.openxmlformats.org/spreadsheetml/2006/main" count="84" uniqueCount="80">
  <si>
    <t>Autoevaluación</t>
  </si>
  <si>
    <t>Todos los niveles, todos los dominios</t>
  </si>
  <si>
    <t>1.  Información General</t>
  </si>
  <si>
    <t>¿Preguntas o problemas?</t>
  </si>
  <si>
    <t>Si tiene preguntas sobre este formulario o algún problema en su utilización, por favor contacte con nosotros:</t>
  </si>
  <si>
    <t>aeipro@dpi.upv.es</t>
  </si>
  <si>
    <t>2.  Instruciones</t>
  </si>
  <si>
    <t>Niveles A, B, C</t>
  </si>
  <si>
    <r>
      <t xml:space="preserve">Introduzca valores en ambas columnas: </t>
    </r>
    <r>
      <rPr>
        <sz val="11"/>
        <color theme="5"/>
        <rFont val="Tahoma"/>
        <family val="2"/>
      </rPr>
      <t>Conocimiento</t>
    </r>
    <r>
      <rPr>
        <sz val="11"/>
        <color theme="1"/>
        <rFont val="Tahoma"/>
        <family val="2"/>
      </rPr>
      <t xml:space="preserve"> y </t>
    </r>
    <r>
      <rPr>
        <sz val="11"/>
        <color theme="5"/>
        <rFont val="Tahoma"/>
        <family val="2"/>
      </rPr>
      <t>Capacidades y Habilidades</t>
    </r>
  </si>
  <si>
    <t>Nivel D</t>
  </si>
  <si>
    <r>
      <t xml:space="preserve">Introduzca valores para </t>
    </r>
    <r>
      <rPr>
        <sz val="11"/>
        <color theme="5"/>
        <rFont val="Tahoma"/>
        <family val="2"/>
      </rPr>
      <t>Conocimiento</t>
    </r>
    <r>
      <rPr>
        <sz val="11"/>
        <color theme="1"/>
        <rFont val="Tahoma"/>
        <family val="2"/>
      </rPr>
      <t xml:space="preserve"> solamente</t>
    </r>
  </si>
  <si>
    <t>Nombre y nivel</t>
  </si>
  <si>
    <r>
      <t xml:space="preserve">Introduzca su nombre y seleccione el nivel al cual está aplicando (A, B, C, o D) en la hoja </t>
    </r>
    <r>
      <rPr>
        <sz val="11"/>
        <color theme="5"/>
        <rFont val="Tahoma"/>
        <family val="2"/>
      </rPr>
      <t>Puntuación Obtenida</t>
    </r>
  </si>
  <si>
    <t>Dominio</t>
  </si>
  <si>
    <t>Utilice el menú desplegable para seleccionar el dominio al cual está aplicando (Proyecto, Programa o Cartera)</t>
  </si>
  <si>
    <t>Puntuación</t>
  </si>
  <si>
    <t>El cuadro naranja que se encuentra bajo el campo del nombre contiene una declaración que describe el critero de autoevaluación. Por ejemplo, para el dominio de proyecto en el nivel B, la declaración es:</t>
  </si>
  <si>
    <t>"Puedo proporcionar evidencia clara y convincente de mis capacidades y habilidades para este elemento de competencia en un proyecto de complejidad suficiente para el nivel al cual estoy aplicando"</t>
  </si>
  <si>
    <t>A esta declaración ud. deberá responder de la siguiente manera:
    1 si su respuesta es = "No o improbablemente"
    2 si su respuesta es = "Posiblemente o probablemente"
    3 si su respuesta es = "Muy probable o definitivamente"</t>
  </si>
  <si>
    <t>Evidencia</t>
  </si>
  <si>
    <t>"Clara y convicente" significa que la evidencia es:
• Sustancialmente más probable que sea verdad que no
• Tan claro como para no dejar ninguna duda sustancial
• Lo suficientemente fuerte para dirigir la creencia de una mente razonable</t>
  </si>
  <si>
    <t>La evidencia puede estar en forma escrita (resultados de exámenes, planos, informes, etc.) o en forma oral (entrevistas).</t>
  </si>
  <si>
    <t>Notas, comentarios, evidencia</t>
  </si>
  <si>
    <r>
      <t xml:space="preserve">La columna titulada </t>
    </r>
    <r>
      <rPr>
        <sz val="11"/>
        <color theme="5"/>
        <rFont val="Tahoma"/>
        <family val="2"/>
      </rPr>
      <t xml:space="preserve">Notas, comentarios, evidencia </t>
    </r>
    <r>
      <rPr>
        <sz val="11"/>
        <rFont val="Tahoma"/>
        <family val="2"/>
      </rPr>
      <t>es para su uso personal. Puede ser utilizada para documentar la relación de las fuentes de evidencia. No obstante, puede dejarse en blanco si así lo desea.</t>
    </r>
  </si>
  <si>
    <t>Nombre del candidato:</t>
  </si>
  <si>
    <t>Nivel:</t>
  </si>
  <si>
    <t>Dominio:</t>
  </si>
  <si>
    <t>Sergio Trigueros Fernández</t>
  </si>
  <si>
    <t>D</t>
  </si>
  <si>
    <t>Proyecto</t>
  </si>
  <si>
    <t>1 = No o improbablemente;  2 = Posiblemente o probablemente;  3 = Muy probable o definitivamente</t>
  </si>
  <si>
    <t>Elementos de Competencia</t>
  </si>
  <si>
    <t>Conocimiento
(Todos los niveles)</t>
  </si>
  <si>
    <t>Capacidades y Habilidades
(A, B, C)</t>
  </si>
  <si>
    <t xml:space="preserve">  Notas, comentarios, evidencia
(opcional; para uso del candidato)</t>
  </si>
  <si>
    <t>Elementos de Competencia Perspectiva</t>
  </si>
  <si>
    <t>Estrategia</t>
  </si>
  <si>
    <t>Gobernanza, estructuras y procesos</t>
  </si>
  <si>
    <t>Cumplimiento, estándares y regulaciones</t>
  </si>
  <si>
    <t>Poder e interés</t>
  </si>
  <si>
    <t>Cultura y valores</t>
  </si>
  <si>
    <t>Números en verde:</t>
  </si>
  <si>
    <t>Elementos de Competencia Personas</t>
  </si>
  <si>
    <t>Autorreflexión y autogestión</t>
  </si>
  <si>
    <t>Integridad personal y fiabilidad</t>
  </si>
  <si>
    <t>Comunicación personal</t>
  </si>
  <si>
    <t>Relaciones y participación</t>
  </si>
  <si>
    <t>Liderazgo</t>
  </si>
  <si>
    <t>Trabajo en equipo</t>
  </si>
  <si>
    <t>Conflictos y crisis</t>
  </si>
  <si>
    <t>Ingenio</t>
  </si>
  <si>
    <t>Negociación</t>
  </si>
  <si>
    <t>Orientación a resultados</t>
  </si>
  <si>
    <t>Elementos de Competencia Práctica</t>
  </si>
  <si>
    <t>Diseño del proyecto</t>
  </si>
  <si>
    <t>Requisitos, objetivos y beneficios</t>
  </si>
  <si>
    <t>Alcance</t>
  </si>
  <si>
    <t>Tiempo</t>
  </si>
  <si>
    <t>Organización e información</t>
  </si>
  <si>
    <t>Calidad</t>
  </si>
  <si>
    <t>Finanzas</t>
  </si>
  <si>
    <t>Recursos</t>
  </si>
  <si>
    <t>Aprovisionamiento y asociaciones</t>
  </si>
  <si>
    <t>Planificación y control</t>
  </si>
  <si>
    <t>Riesgo y oportunidad</t>
  </si>
  <si>
    <t>Partes interesadas</t>
  </si>
  <si>
    <t>Cambio y transformación</t>
  </si>
  <si>
    <t>Resumen</t>
  </si>
  <si>
    <t>Verde</t>
  </si>
  <si>
    <t>Amarillo</t>
  </si>
  <si>
    <t>Rosa</t>
  </si>
  <si>
    <t>En blanco</t>
  </si>
  <si>
    <t>Nota: La puntuación de la Autoevaluación es meramente informativa</t>
  </si>
  <si>
    <t>Texto para D9</t>
  </si>
  <si>
    <t>Prefijos para las referencias del ICB</t>
  </si>
  <si>
    <t>Puedo proporcionar evidencia clara y convincente de mi conocimiento sobre este elemento de competencia</t>
  </si>
  <si>
    <t>Número de elementos de la ICB para este dominio</t>
  </si>
  <si>
    <t>Puedo proporcionar evidencia clara y convincente de mis capacidades y habilidades para este elemento de competencia en un proyecto de complejidad suficiente para el nivel al cual estoy aplicando</t>
  </si>
  <si>
    <t>Puedo proporcionar evidencia clara y convincente de mis capacidades y habilidades para este elemento de competencia en un programa de complejidad suficiente para el nivel al cual estoy aplicando</t>
  </si>
  <si>
    <t>Puedo proporcionar evidencia clara y convincente de mis capacidades y habilidades para este elemento de competencia en una cartera de complejidad suficiente para el nivel al cual estoy aplicando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</si>
</sst>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font>
      <sz val="11"/>
      <color theme="1"/>
      <name val="Calibri"/>
      <family val="2"/>
      <scheme val="minor"/>
    </font>
    <font>
      <sz val="11"/>
      <color theme="1"/>
      <name val="Tahoma"/>
      <family val="2"/>
    </font>
    <font>
      <sz val="11"/>
      <name val="Tahoma"/>
      <family val="2"/>
    </font>
    <font>
      <sz val="10"/>
      <color theme="1"/>
      <name val="Tahoma"/>
      <family val="2"/>
    </font>
    <font>
      <b/>
      <sz val="10"/>
      <color theme="1"/>
      <name val="Arial"/>
      <family val="2"/>
    </font>
    <font>
      <sz val="10"/>
      <color theme="1"/>
      <name val="Arial"/>
      <family val="2"/>
    </font>
    <font>
      <b/>
      <sz val="10"/>
      <color theme="1"/>
      <name val="Tahoma"/>
      <family val="2"/>
    </font>
    <font>
      <b/>
      <sz val="11"/>
      <color theme="1"/>
      <name val="Tahoma"/>
      <family val="2"/>
    </font>
    <font>
      <u/>
      <sz val="11"/>
      <color theme="10"/>
      <name val="Calibri"/>
      <family val="2"/>
      <scheme val="minor"/>
    </font>
    <font>
      <i/>
      <sz val="11"/>
      <color theme="1"/>
      <name val="Tahoma"/>
      <family val="2"/>
    </font>
    <font>
      <b/>
      <sz val="16"/>
      <name val="Arial"/>
      <family val="2"/>
    </font>
    <font>
      <sz val="11"/>
      <color theme="1"/>
      <name val="Arial"/>
      <family val="2"/>
    </font>
    <font>
      <b/>
      <sz val="18"/>
      <name val="Arial"/>
      <family val="2"/>
    </font>
    <font>
      <sz val="12"/>
      <color theme="1"/>
      <name val="Calibri"/>
      <family val="2"/>
      <scheme val="minor"/>
    </font>
    <font>
      <b/>
      <sz val="18"/>
      <name val="Tahoma"/>
      <family val="2"/>
    </font>
    <font>
      <b/>
      <i/>
      <sz val="11"/>
      <color rgb="FF008000"/>
      <name val="Tahoma"/>
      <family val="2"/>
    </font>
    <font>
      <sz val="11"/>
      <color rgb="FF000000"/>
      <name val="Tahoma"/>
      <family val="2"/>
    </font>
    <font>
      <b/>
      <sz val="14"/>
      <name val="Tahoma"/>
      <family val="2"/>
    </font>
    <font>
      <u/>
      <sz val="11"/>
      <color theme="10"/>
      <name val="Tahoma"/>
      <family val="2"/>
    </font>
    <font>
      <b/>
      <sz val="14"/>
      <name val="Arial"/>
      <family val="2"/>
    </font>
    <font>
      <sz val="10"/>
      <color theme="0"/>
      <name val="Tahoma"/>
      <family val="2"/>
    </font>
    <font>
      <b/>
      <sz val="8"/>
      <color theme="1"/>
      <name val="Tahoma"/>
      <family val="2"/>
    </font>
    <font>
      <sz val="11"/>
      <color theme="2"/>
      <name val="Tahoma"/>
      <family val="2"/>
    </font>
    <font>
      <sz val="10"/>
      <color theme="2"/>
      <name val="Tahoma"/>
      <family val="2"/>
    </font>
    <font>
      <sz val="11"/>
      <color rgb="FFFF0000"/>
      <name val="Tahoma"/>
      <family val="2"/>
    </font>
    <font>
      <b/>
      <i/>
      <sz val="11"/>
      <color rgb="FFFF0000"/>
      <name val="Tahoma"/>
      <family val="2"/>
    </font>
    <font>
      <b/>
      <sz val="9"/>
      <color theme="1"/>
      <name val="Tahoma"/>
      <family val="2"/>
    </font>
    <font>
      <b/>
      <sz val="9"/>
      <color theme="0"/>
      <name val="Tahoma"/>
      <family val="2"/>
    </font>
    <font>
      <b/>
      <sz val="10"/>
      <color theme="0"/>
      <name val="Tahoma"/>
      <family val="2"/>
    </font>
    <font>
      <sz val="11"/>
      <color theme="0"/>
      <name val="Tahoma"/>
      <family val="2"/>
    </font>
    <font>
      <sz val="11"/>
      <color theme="5"/>
      <name val="Tahoma"/>
      <family val="2"/>
    </font>
    <font>
      <b/>
      <sz val="12"/>
      <name val="Tahoma"/>
      <family val="2"/>
    </font>
    <font>
      <b/>
      <i/>
      <sz val="9"/>
      <color rgb="FFFF0000"/>
      <name val="Tahoma"/>
      <family val="2"/>
    </font>
  </fonts>
  <fills count="7">
    <fill>
      <patternFill patternType="none"/>
    </fill>
    <fill>
      <patternFill patternType="gray125"/>
    </fill>
    <fill>
      <patternFill patternType="solid">
        <fgColor theme="5" tint="0.59999389629810485"/>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s>
  <borders count="13">
    <border>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s>
  <cellStyleXfs count="9">
    <xf numFmtId="0" fontId="0" fillId="0" borderId="0"/>
    <xf numFmtId="0" fontId="8" fillId="0" borderId="0" applyNumberFormat="0" applyFill="0" applyBorder="0" applyAlignment="0" applyProtection="0"/>
    <xf numFmtId="0" fontId="11" fillId="0" borderId="0">
      <alignment horizontal="left" vertical="center"/>
    </xf>
    <xf numFmtId="0" fontId="12" fillId="0" borderId="0">
      <alignment horizontal="center" vertical="center" wrapText="1"/>
    </xf>
    <xf numFmtId="0" fontId="13" fillId="0" borderId="0"/>
    <xf numFmtId="0" fontId="4" fillId="0" borderId="0">
      <alignment horizontal="center" vertical="center"/>
    </xf>
    <xf numFmtId="0" fontId="5" fillId="0" borderId="5">
      <alignment horizontal="left" vertical="center" wrapText="1"/>
    </xf>
    <xf numFmtId="0" fontId="10" fillId="0" borderId="0">
      <alignment vertical="center"/>
    </xf>
    <xf numFmtId="0" fontId="19" fillId="0" borderId="0">
      <alignment vertical="center"/>
    </xf>
  </cellStyleXfs>
  <cellXfs count="88">
    <xf numFmtId="0" fontId="0" fillId="0" borderId="0" xfId="0"/>
    <xf numFmtId="0" fontId="1" fillId="0" borderId="0" xfId="0" applyFont="1"/>
    <xf numFmtId="0" fontId="1" fillId="0" borderId="0" xfId="0" applyFont="1" applyAlignment="1"/>
    <xf numFmtId="0" fontId="1" fillId="0" borderId="0" xfId="2" applyFont="1">
      <alignment horizontal="left" vertical="center"/>
    </xf>
    <xf numFmtId="0" fontId="1" fillId="0" borderId="0" xfId="2" applyFont="1" applyAlignment="1">
      <alignment horizontal="center" vertical="center"/>
    </xf>
    <xf numFmtId="0" fontId="1" fillId="0" borderId="0" xfId="2" applyFont="1" applyAlignment="1">
      <alignment horizontal="center" vertical="center" wrapText="1"/>
    </xf>
    <xf numFmtId="0" fontId="3" fillId="0" borderId="0" xfId="4" applyFont="1" applyAlignment="1">
      <alignment horizontal="left" vertical="center"/>
    </xf>
    <xf numFmtId="0" fontId="3" fillId="0" borderId="0" xfId="4" applyFont="1" applyAlignment="1">
      <alignment wrapText="1"/>
    </xf>
    <xf numFmtId="0" fontId="3" fillId="0" borderId="0" xfId="4" applyFont="1"/>
    <xf numFmtId="0" fontId="16" fillId="0" borderId="0" xfId="0" applyFont="1" applyAlignment="1">
      <alignment horizontal="left" vertical="center"/>
    </xf>
    <xf numFmtId="0" fontId="1" fillId="0" borderId="0" xfId="2" applyFont="1" applyAlignment="1">
      <alignment horizontal="left" vertical="center"/>
    </xf>
    <xf numFmtId="0" fontId="18" fillId="0" borderId="12" xfId="1" applyFont="1" applyBorder="1" applyAlignment="1">
      <alignment vertical="center"/>
    </xf>
    <xf numFmtId="0" fontId="3" fillId="0" borderId="0" xfId="4" applyFont="1" applyAlignment="1" applyProtection="1">
      <alignment vertical="center"/>
    </xf>
    <xf numFmtId="0" fontId="3" fillId="0" borderId="0" xfId="4" applyFont="1" applyBorder="1" applyAlignment="1" applyProtection="1">
      <alignment vertical="center"/>
    </xf>
    <xf numFmtId="0" fontId="20" fillId="0" borderId="0" xfId="4" applyFont="1" applyAlignment="1" applyProtection="1">
      <alignment vertical="center"/>
    </xf>
    <xf numFmtId="0" fontId="6" fillId="0" borderId="0" xfId="5" applyFont="1" applyAlignment="1">
      <alignment horizontal="left"/>
    </xf>
    <xf numFmtId="0" fontId="21" fillId="0" borderId="10" xfId="4" applyFont="1" applyFill="1" applyBorder="1" applyAlignment="1" applyProtection="1">
      <alignment horizontal="center" vertical="center"/>
    </xf>
    <xf numFmtId="0" fontId="21" fillId="0" borderId="0" xfId="4" applyFont="1" applyFill="1" applyBorder="1" applyAlignment="1" applyProtection="1">
      <alignment horizontal="center" vertical="center"/>
    </xf>
    <xf numFmtId="0" fontId="23" fillId="0" borderId="0" xfId="4" applyFont="1" applyFill="1" applyBorder="1" applyAlignment="1" applyProtection="1">
      <alignment horizontal="left" vertical="center" indent="1"/>
    </xf>
    <xf numFmtId="0" fontId="24" fillId="4" borderId="5" xfId="4" applyFont="1" applyFill="1" applyBorder="1" applyAlignment="1" applyProtection="1">
      <alignment vertical="center"/>
      <protection locked="0"/>
    </xf>
    <xf numFmtId="0" fontId="25" fillId="0" borderId="0" xfId="4" applyFont="1" applyBorder="1" applyAlignment="1" applyProtection="1">
      <alignment horizontal="left" vertical="center"/>
    </xf>
    <xf numFmtId="0" fontId="1" fillId="0" borderId="0" xfId="2" applyFont="1" applyFill="1" applyAlignment="1">
      <alignment vertical="center" wrapText="1"/>
    </xf>
    <xf numFmtId="0" fontId="26" fillId="0" borderId="0" xfId="4" applyFont="1" applyAlignment="1" applyProtection="1">
      <alignment vertical="center"/>
    </xf>
    <xf numFmtId="0" fontId="27" fillId="0" borderId="0" xfId="4" applyFont="1" applyAlignment="1" applyProtection="1">
      <alignment vertical="center"/>
    </xf>
    <xf numFmtId="0" fontId="26" fillId="0" borderId="0" xfId="4" applyFont="1" applyBorder="1" applyAlignment="1" applyProtection="1">
      <alignment vertical="center"/>
    </xf>
    <xf numFmtId="0" fontId="26" fillId="6" borderId="6" xfId="5" applyFont="1" applyFill="1" applyBorder="1" applyAlignment="1">
      <alignment horizontal="center" vertical="center" wrapText="1"/>
    </xf>
    <xf numFmtId="0" fontId="6" fillId="0" borderId="7" xfId="5" applyFont="1" applyFill="1" applyBorder="1" applyAlignment="1" applyProtection="1">
      <alignment horizontal="center" vertical="center" wrapText="1"/>
    </xf>
    <xf numFmtId="0" fontId="3" fillId="0" borderId="0" xfId="4" applyFont="1" applyAlignment="1" applyProtection="1">
      <alignment horizontal="center" vertical="center"/>
    </xf>
    <xf numFmtId="0" fontId="3" fillId="0" borderId="0" xfId="4" applyFont="1" applyFill="1" applyBorder="1" applyAlignment="1" applyProtection="1">
      <alignment horizontal="center" vertical="center"/>
    </xf>
    <xf numFmtId="0" fontId="1" fillId="0" borderId="1" xfId="4" applyFont="1" applyBorder="1" applyAlignment="1" applyProtection="1">
      <alignment horizontal="right" vertical="center"/>
    </xf>
    <xf numFmtId="0" fontId="22" fillId="4" borderId="5" xfId="2" applyFont="1" applyFill="1" applyBorder="1" applyAlignment="1" applyProtection="1">
      <alignment horizontal="center" vertical="center"/>
      <protection locked="0"/>
    </xf>
    <xf numFmtId="0" fontId="23" fillId="0" borderId="7" xfId="4" applyFont="1" applyFill="1" applyBorder="1" applyAlignment="1" applyProtection="1">
      <alignment horizontal="center" vertical="center"/>
    </xf>
    <xf numFmtId="0" fontId="22" fillId="0" borderId="0" xfId="2" applyFont="1" applyFill="1" applyBorder="1" applyProtection="1">
      <alignment horizontal="left" vertical="center"/>
    </xf>
    <xf numFmtId="0" fontId="6" fillId="0" borderId="0" xfId="4" applyFont="1" applyAlignment="1" applyProtection="1">
      <alignment vertical="center"/>
    </xf>
    <xf numFmtId="0" fontId="6" fillId="0" borderId="0" xfId="5" applyFont="1" applyAlignment="1">
      <alignment horizontal="right" vertical="center"/>
    </xf>
    <xf numFmtId="1" fontId="1" fillId="0" borderId="0" xfId="2" applyNumberFormat="1" applyFont="1" applyAlignment="1">
      <alignment horizontal="center" vertical="center"/>
    </xf>
    <xf numFmtId="164" fontId="6" fillId="0" borderId="0" xfId="4" applyNumberFormat="1" applyFont="1" applyFill="1" applyBorder="1" applyAlignment="1" applyProtection="1">
      <alignment horizontal="center" vertical="center"/>
    </xf>
    <xf numFmtId="0" fontId="6" fillId="0" borderId="0" xfId="4" applyFont="1" applyAlignment="1" applyProtection="1">
      <alignment horizontal="left" vertical="center"/>
    </xf>
    <xf numFmtId="0" fontId="28" fillId="0" borderId="0" xfId="4" applyFont="1" applyAlignment="1" applyProtection="1">
      <alignment vertical="center"/>
    </xf>
    <xf numFmtId="0" fontId="3" fillId="0" borderId="0" xfId="4" applyFont="1" applyAlignment="1" applyProtection="1">
      <alignment horizontal="left" vertical="center"/>
    </xf>
    <xf numFmtId="0" fontId="3" fillId="0" borderId="0" xfId="4" applyFont="1" applyBorder="1" applyAlignment="1" applyProtection="1">
      <alignment vertical="center" wrapText="1"/>
    </xf>
    <xf numFmtId="0" fontId="1" fillId="0" borderId="0" xfId="2" applyFont="1" applyProtection="1">
      <alignment horizontal="left" vertical="center"/>
    </xf>
    <xf numFmtId="0" fontId="29" fillId="0" borderId="0" xfId="2" applyFont="1">
      <alignment horizontal="left" vertical="center"/>
    </xf>
    <xf numFmtId="0" fontId="17" fillId="0" borderId="0" xfId="8" applyFont="1" applyAlignment="1">
      <alignment horizontal="right" vertical="center"/>
    </xf>
    <xf numFmtId="0" fontId="17" fillId="0" borderId="0" xfId="8" applyFont="1">
      <alignment vertical="center"/>
    </xf>
    <xf numFmtId="0" fontId="1" fillId="0" borderId="0" xfId="2" applyFont="1" applyAlignment="1">
      <alignment horizontal="right" vertical="center"/>
    </xf>
    <xf numFmtId="3" fontId="1" fillId="0" borderId="0" xfId="2" applyNumberFormat="1" applyFont="1" applyAlignment="1">
      <alignment horizontal="center" vertical="center"/>
    </xf>
    <xf numFmtId="0" fontId="1" fillId="0" borderId="0" xfId="2" applyFont="1" applyFill="1" applyProtection="1">
      <alignment horizontal="left" vertical="center"/>
    </xf>
    <xf numFmtId="0" fontId="1" fillId="0" borderId="0" xfId="4" applyFont="1" applyAlignment="1" applyProtection="1">
      <alignment vertical="center"/>
    </xf>
    <xf numFmtId="0" fontId="3" fillId="0" borderId="0" xfId="4" applyFont="1" applyFill="1" applyAlignment="1" applyProtection="1">
      <alignment vertical="center"/>
    </xf>
    <xf numFmtId="0" fontId="1" fillId="0" borderId="8" xfId="6" applyFont="1" applyBorder="1" applyAlignment="1">
      <alignment vertical="center"/>
    </xf>
    <xf numFmtId="0" fontId="7" fillId="0" borderId="5" xfId="5" applyFont="1" applyBorder="1" applyAlignment="1">
      <alignment horizontal="left" vertical="center" wrapText="1"/>
    </xf>
    <xf numFmtId="0" fontId="1" fillId="0" borderId="1" xfId="6" applyFont="1" applyBorder="1" applyAlignment="1">
      <alignment vertical="center" wrapText="1"/>
    </xf>
    <xf numFmtId="0" fontId="7" fillId="0" borderId="6" xfId="5" applyFont="1" applyBorder="1" applyAlignment="1">
      <alignment horizontal="left" vertical="center" wrapText="1"/>
    </xf>
    <xf numFmtId="0" fontId="1" fillId="0" borderId="5" xfId="6" applyFont="1" applyAlignment="1">
      <alignment vertical="center" wrapText="1"/>
    </xf>
    <xf numFmtId="0" fontId="7" fillId="0" borderId="7" xfId="5" applyFont="1" applyBorder="1" applyAlignment="1">
      <alignment horizontal="left" vertical="center" wrapText="1"/>
    </xf>
    <xf numFmtId="0" fontId="7" fillId="0" borderId="4" xfId="5" applyFont="1" applyBorder="1" applyAlignment="1">
      <alignment vertical="center" wrapText="1"/>
    </xf>
    <xf numFmtId="0" fontId="1" fillId="0" borderId="8" xfId="6" applyFont="1" applyBorder="1" applyAlignment="1">
      <alignment vertical="center" wrapText="1"/>
    </xf>
    <xf numFmtId="0" fontId="7" fillId="0" borderId="7" xfId="5" applyFont="1" applyBorder="1" applyAlignment="1">
      <alignment vertical="center" wrapText="1"/>
    </xf>
    <xf numFmtId="0" fontId="1" fillId="0" borderId="6" xfId="6" applyFont="1" applyBorder="1" applyAlignment="1">
      <alignment vertical="center" wrapText="1"/>
    </xf>
    <xf numFmtId="0" fontId="7" fillId="0" borderId="6" xfId="5" applyFont="1" applyBorder="1" applyAlignment="1">
      <alignment vertical="center" wrapText="1"/>
    </xf>
    <xf numFmtId="0" fontId="1" fillId="0" borderId="12" xfId="6" applyFont="1" applyBorder="1" applyAlignment="1">
      <alignment vertical="center" wrapText="1"/>
    </xf>
    <xf numFmtId="0" fontId="6" fillId="0" borderId="0" xfId="5" applyFont="1" applyAlignment="1">
      <alignment horizontal="left" vertical="center"/>
    </xf>
    <xf numFmtId="0" fontId="17" fillId="0" borderId="0" xfId="3" applyFont="1" applyAlignment="1">
      <alignment horizontal="center" vertical="center"/>
    </xf>
    <xf numFmtId="0" fontId="14" fillId="0" borderId="0" xfId="3" applyFont="1" applyAlignment="1">
      <alignment horizontal="center" vertical="center"/>
    </xf>
    <xf numFmtId="0" fontId="17" fillId="0" borderId="0" xfId="3" applyFont="1" applyAlignment="1">
      <alignment horizontal="center" vertical="center"/>
    </xf>
    <xf numFmtId="0" fontId="7" fillId="3" borderId="1" xfId="5" applyFont="1" applyFill="1" applyBorder="1" applyAlignment="1">
      <alignment horizontal="left" vertical="center"/>
    </xf>
    <xf numFmtId="0" fontId="7" fillId="3" borderId="2" xfId="5" applyFont="1" applyFill="1" applyBorder="1" applyAlignment="1">
      <alignment horizontal="left" vertical="center"/>
    </xf>
    <xf numFmtId="0" fontId="7" fillId="0" borderId="9" xfId="5" applyFont="1" applyBorder="1" applyAlignment="1">
      <alignment horizontal="left" vertical="center" wrapText="1"/>
    </xf>
    <xf numFmtId="0" fontId="7" fillId="0" borderId="11" xfId="5" applyFont="1" applyBorder="1" applyAlignment="1">
      <alignment horizontal="left" vertical="center" wrapText="1"/>
    </xf>
    <xf numFmtId="0" fontId="22" fillId="4" borderId="1" xfId="2" applyFont="1" applyFill="1" applyBorder="1" applyAlignment="1" applyProtection="1">
      <alignment horizontal="left" vertical="center"/>
      <protection locked="0"/>
    </xf>
    <xf numFmtId="0" fontId="22" fillId="4" borderId="2" xfId="2" applyFont="1" applyFill="1" applyBorder="1" applyAlignment="1" applyProtection="1">
      <alignment horizontal="left" vertical="center"/>
      <protection locked="0"/>
    </xf>
    <xf numFmtId="0" fontId="2" fillId="4" borderId="1" xfId="2" applyFont="1" applyFill="1" applyBorder="1" applyAlignment="1" applyProtection="1">
      <alignment horizontal="left" vertical="center"/>
      <protection locked="0"/>
    </xf>
    <xf numFmtId="0" fontId="2" fillId="4" borderId="3" xfId="2" applyFont="1" applyFill="1" applyBorder="1" applyAlignment="1" applyProtection="1">
      <alignment horizontal="left" vertical="center"/>
      <protection locked="0"/>
    </xf>
    <xf numFmtId="0" fontId="15" fillId="0" borderId="0" xfId="0" applyFont="1" applyAlignment="1">
      <alignment horizontal="center" wrapText="1"/>
    </xf>
    <xf numFmtId="0" fontId="9" fillId="2" borderId="1" xfId="2" applyFont="1" applyFill="1" applyBorder="1" applyAlignment="1">
      <alignment horizontal="left" vertical="center" wrapText="1"/>
    </xf>
    <xf numFmtId="0" fontId="9" fillId="2" borderId="2" xfId="2" applyFont="1" applyFill="1" applyBorder="1" applyAlignment="1">
      <alignment horizontal="left" vertical="center" wrapText="1"/>
    </xf>
    <xf numFmtId="0" fontId="9" fillId="2" borderId="3" xfId="2" applyFont="1" applyFill="1" applyBorder="1" applyAlignment="1">
      <alignment horizontal="left" vertical="center" wrapText="1"/>
    </xf>
    <xf numFmtId="0" fontId="3" fillId="5" borderId="1" xfId="2" applyFont="1" applyFill="1" applyBorder="1" applyAlignment="1">
      <alignment horizontal="left" vertical="center"/>
    </xf>
    <xf numFmtId="0" fontId="3" fillId="5" borderId="2" xfId="2" applyFont="1" applyFill="1" applyBorder="1" applyAlignment="1">
      <alignment horizontal="left" vertical="center"/>
    </xf>
    <xf numFmtId="0" fontId="3" fillId="5" borderId="3" xfId="2" applyFont="1" applyFill="1" applyBorder="1" applyAlignment="1">
      <alignment horizontal="left" vertical="center"/>
    </xf>
    <xf numFmtId="0" fontId="6" fillId="6" borderId="5" xfId="4" applyFont="1" applyFill="1" applyBorder="1" applyAlignment="1" applyProtection="1">
      <alignment horizontal="center" vertical="center"/>
    </xf>
    <xf numFmtId="0" fontId="6" fillId="6" borderId="6" xfId="5" applyFont="1" applyFill="1" applyBorder="1" applyAlignment="1">
      <alignment horizontal="center" vertical="center" wrapText="1"/>
    </xf>
    <xf numFmtId="0" fontId="14" fillId="0" borderId="0" xfId="3" applyFont="1" applyAlignment="1">
      <alignment horizontal="left" vertical="center"/>
    </xf>
    <xf numFmtId="0" fontId="31" fillId="0" borderId="0" xfId="3" applyFont="1" applyAlignment="1">
      <alignment horizontal="left" vertical="center"/>
    </xf>
    <xf numFmtId="0" fontId="22" fillId="4" borderId="1" xfId="2" applyFont="1" applyFill="1" applyBorder="1" applyAlignment="1" applyProtection="1">
      <alignment horizontal="left" vertical="top"/>
      <protection locked="0"/>
    </xf>
    <xf numFmtId="0" fontId="22" fillId="4" borderId="2" xfId="2" applyFont="1" applyFill="1" applyBorder="1" applyAlignment="1" applyProtection="1">
      <alignment horizontal="left" vertical="top"/>
      <protection locked="0"/>
    </xf>
    <xf numFmtId="0" fontId="32" fillId="0" borderId="0" xfId="2" applyFont="1" applyAlignment="1">
      <alignment horizontal="left" vertical="center"/>
    </xf>
  </cellXfs>
  <cellStyles count="9">
    <cellStyle name="Hipervínculo" xfId="1" builtinId="8"/>
    <cellStyle name="ICRHB Document Title" xfId="3" xr:uid="{00000000-0005-0000-0000-000001000000}"/>
    <cellStyle name="ICRHB Normal" xfId="2" xr:uid="{00000000-0005-0000-0000-000002000000}"/>
    <cellStyle name="ICRHB Section Header" xfId="7" xr:uid="{00000000-0005-0000-0000-000003000000}"/>
    <cellStyle name="ICRHB Section Subheader" xfId="8" xr:uid="{00000000-0005-0000-0000-000004000000}"/>
    <cellStyle name="ICRHB Table Header" xfId="5" xr:uid="{00000000-0005-0000-0000-000005000000}"/>
    <cellStyle name="ICRHB Table Text" xfId="6" xr:uid="{00000000-0005-0000-0000-000006000000}"/>
    <cellStyle name="Normal" xfId="0" builtinId="0"/>
    <cellStyle name="Normal 2 2" xfId="4" xr:uid="{00000000-0005-0000-0000-000008000000}"/>
  </cellStyles>
  <dxfs count="12">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4051101</xdr:colOff>
      <xdr:row>0</xdr:row>
      <xdr:rowOff>80471</xdr:rowOff>
    </xdr:from>
    <xdr:to>
      <xdr:col>1</xdr:col>
      <xdr:colOff>6474153</xdr:colOff>
      <xdr:row>3</xdr:row>
      <xdr:rowOff>171460</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89722" y="80471"/>
          <a:ext cx="2594502" cy="649351"/>
        </a:xfrm>
        <a:prstGeom prst="rect">
          <a:avLst/>
        </a:prstGeom>
      </xdr:spPr>
    </xdr:pic>
    <xdr:clientData/>
  </xdr:twoCellAnchor>
  <xdr:twoCellAnchor editAs="oneCell">
    <xdr:from>
      <xdr:col>0</xdr:col>
      <xdr:colOff>0</xdr:colOff>
      <xdr:row>0</xdr:row>
      <xdr:rowOff>0</xdr:rowOff>
    </xdr:from>
    <xdr:to>
      <xdr:col>1</xdr:col>
      <xdr:colOff>1361899</xdr:colOff>
      <xdr:row>3</xdr:row>
      <xdr:rowOff>75812</xdr:rowOff>
    </xdr:to>
    <xdr:pic>
      <xdr:nvPicPr>
        <xdr:cNvPr id="5" name="Imagen 4">
          <a:extLst>
            <a:ext uri="{FF2B5EF4-FFF2-40B4-BE49-F238E27FC236}">
              <a16:creationId xmlns:a16="http://schemas.microsoft.com/office/drawing/2014/main" id="{939FD807-CA64-4A9D-9C03-985748E17535}"/>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2642676" cy="6115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2104617</xdr:colOff>
      <xdr:row>3</xdr:row>
      <xdr:rowOff>157924</xdr:rowOff>
    </xdr:to>
    <xdr:pic>
      <xdr:nvPicPr>
        <xdr:cNvPr id="2" name="Imagen 1">
          <a:extLst>
            <a:ext uri="{FF2B5EF4-FFF2-40B4-BE49-F238E27FC236}">
              <a16:creationId xmlns:a16="http://schemas.microsoft.com/office/drawing/2014/main" id="{680F0D85-F570-41E8-8F7C-7A0289AD9C4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653796" cy="634174"/>
        </a:xfrm>
        <a:prstGeom prst="rect">
          <a:avLst/>
        </a:prstGeom>
      </xdr:spPr>
    </xdr:pic>
    <xdr:clientData/>
  </xdr:twoCellAnchor>
  <xdr:twoCellAnchor editAs="oneCell">
    <xdr:from>
      <xdr:col>5</xdr:col>
      <xdr:colOff>680357</xdr:colOff>
      <xdr:row>0</xdr:row>
      <xdr:rowOff>0</xdr:rowOff>
    </xdr:from>
    <xdr:to>
      <xdr:col>9</xdr:col>
      <xdr:colOff>7798</xdr:colOff>
      <xdr:row>4</xdr:row>
      <xdr:rowOff>2855</xdr:rowOff>
    </xdr:to>
    <xdr:pic>
      <xdr:nvPicPr>
        <xdr:cNvPr id="3" name="Imagen 2">
          <a:extLst>
            <a:ext uri="{FF2B5EF4-FFF2-40B4-BE49-F238E27FC236}">
              <a16:creationId xmlns:a16="http://schemas.microsoft.com/office/drawing/2014/main" id="{CF02603C-6AF7-4F7B-B6A9-21E7D1935F0F}"/>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12857" y="0"/>
          <a:ext cx="2718794" cy="6378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eipro@dpi.upv.e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B28"/>
  <sheetViews>
    <sheetView topLeftCell="A16" zoomScaleNormal="100" zoomScalePageLayoutView="87" workbookViewId="0">
      <selection activeCell="B24" sqref="B24"/>
    </sheetView>
  </sheetViews>
  <sheetFormatPr defaultColWidth="10.85546875" defaultRowHeight="14.25"/>
  <cols>
    <col min="1" max="1" width="18.140625" style="3" customWidth="1"/>
    <col min="2" max="2" width="97.140625" style="10" customWidth="1"/>
    <col min="3" max="16384" width="10.85546875" style="3"/>
  </cols>
  <sheetData>
    <row r="6" spans="1:2" ht="22.5">
      <c r="A6" s="64" t="s">
        <v>0</v>
      </c>
      <c r="B6" s="64"/>
    </row>
    <row r="7" spans="1:2" ht="17.25" customHeight="1">
      <c r="A7" s="65" t="s">
        <v>1</v>
      </c>
      <c r="B7" s="65"/>
    </row>
    <row r="8" spans="1:2" ht="17.25" customHeight="1">
      <c r="A8" s="63"/>
      <c r="B8" s="63"/>
    </row>
    <row r="10" spans="1:2" ht="15" customHeight="1">
      <c r="A10" s="66" t="s">
        <v>2</v>
      </c>
      <c r="B10" s="67"/>
    </row>
    <row r="11" spans="1:2" s="6" customFormat="1" ht="12.75" customHeight="1">
      <c r="A11" s="68" t="s">
        <v>3</v>
      </c>
      <c r="B11" s="50" t="s">
        <v>4</v>
      </c>
    </row>
    <row r="12" spans="1:2" s="7" customFormat="1" ht="12.75" customHeight="1">
      <c r="A12" s="69"/>
      <c r="B12" s="11" t="s">
        <v>5</v>
      </c>
    </row>
    <row r="13" spans="1:2" s="8" customFormat="1">
      <c r="A13" s="3"/>
      <c r="B13" s="10"/>
    </row>
    <row r="14" spans="1:2">
      <c r="A14" s="66" t="s">
        <v>6</v>
      </c>
      <c r="B14" s="67"/>
    </row>
    <row r="15" spans="1:2" s="6" customFormat="1">
      <c r="A15" s="2"/>
      <c r="B15" s="2"/>
    </row>
    <row r="16" spans="1:2" s="8" customFormat="1" ht="40.5" customHeight="1">
      <c r="A16" s="51" t="s">
        <v>7</v>
      </c>
      <c r="B16" s="52" t="s">
        <v>8</v>
      </c>
    </row>
    <row r="17" spans="1:2" s="8" customFormat="1" ht="40.5" customHeight="1">
      <c r="A17" s="51" t="s">
        <v>9</v>
      </c>
      <c r="B17" s="52" t="s">
        <v>10</v>
      </c>
    </row>
    <row r="18" spans="1:2" s="8" customFormat="1" ht="40.5" customHeight="1">
      <c r="A18" s="53" t="s">
        <v>11</v>
      </c>
      <c r="B18" s="54" t="s">
        <v>12</v>
      </c>
    </row>
    <row r="19" spans="1:2" s="8" customFormat="1" ht="40.5" customHeight="1">
      <c r="A19" s="55" t="s">
        <v>13</v>
      </c>
      <c r="B19" s="52" t="s">
        <v>14</v>
      </c>
    </row>
    <row r="20" spans="1:2" s="8" customFormat="1" ht="52.5" customHeight="1">
      <c r="A20" s="56" t="s">
        <v>15</v>
      </c>
      <c r="B20" s="57" t="s">
        <v>16</v>
      </c>
    </row>
    <row r="21" spans="1:2" s="8" customFormat="1" ht="48.75" customHeight="1">
      <c r="A21" s="58"/>
      <c r="B21" s="5" t="s">
        <v>17</v>
      </c>
    </row>
    <row r="22" spans="1:2" s="8" customFormat="1" ht="68.25" customHeight="1">
      <c r="A22" s="58"/>
      <c r="B22" s="59" t="s">
        <v>18</v>
      </c>
    </row>
    <row r="23" spans="1:2" s="8" customFormat="1" ht="70.5" customHeight="1">
      <c r="A23" s="56" t="s">
        <v>19</v>
      </c>
      <c r="B23" s="57" t="s">
        <v>20</v>
      </c>
    </row>
    <row r="24" spans="1:2" s="8" customFormat="1" ht="37.5" customHeight="1">
      <c r="A24" s="60"/>
      <c r="B24" s="61" t="s">
        <v>21</v>
      </c>
    </row>
    <row r="25" spans="1:2" s="8" customFormat="1" ht="52.5" customHeight="1">
      <c r="A25" s="51" t="s">
        <v>22</v>
      </c>
      <c r="B25" s="52" t="s">
        <v>23</v>
      </c>
    </row>
    <row r="28" spans="1:2">
      <c r="A28" s="9"/>
    </row>
  </sheetData>
  <mergeCells count="5">
    <mergeCell ref="A6:B6"/>
    <mergeCell ref="A7:B7"/>
    <mergeCell ref="A10:B10"/>
    <mergeCell ref="A11:A12"/>
    <mergeCell ref="A14:B14"/>
  </mergeCells>
  <hyperlinks>
    <hyperlink ref="B12" r:id="rId1" xr:uid="{00000000-0004-0000-0000-000000000000}"/>
  </hyperlinks>
  <printOptions horizontalCentered="1"/>
  <pageMargins left="0.58237547892720309" right="0.3828125" top="0.56117957746478875" bottom="0.6692913385826772" header="0.31496062992125984" footer="0.31496062992125984"/>
  <pageSetup paperSize="9" scale="80" orientation="portrait" verticalDpi="1200" r:id="rId2"/>
  <headerFooter>
    <oddFooter>&amp;L&amp;"Tahoma,Normal"&amp;9F-07-03-01.0.v4-ICB/ICR&amp;R&amp;"Tahoma,Normal"&amp;9&amp;A</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L103"/>
  <sheetViews>
    <sheetView tabSelected="1" topLeftCell="A33" zoomScaleNormal="100" zoomScaleSheetLayoutView="48" zoomScalePageLayoutView="95" workbookViewId="0">
      <selection activeCell="C47" sqref="C47"/>
    </sheetView>
  </sheetViews>
  <sheetFormatPr defaultColWidth="10.85546875" defaultRowHeight="12.75"/>
  <cols>
    <col min="1" max="1" width="7.7109375" style="12" customWidth="1"/>
    <col min="2" max="2" width="39.28515625" style="13" customWidth="1"/>
    <col min="3" max="3" width="18.28515625" style="12" customWidth="1"/>
    <col min="4" max="4" width="19.140625" style="12" customWidth="1"/>
    <col min="5" max="5" width="2.85546875" style="12" customWidth="1"/>
    <col min="6" max="6" width="10.85546875" style="12"/>
    <col min="7" max="7" width="2.85546875" style="12" customWidth="1"/>
    <col min="8" max="8" width="14.42578125" style="12" customWidth="1"/>
    <col min="9" max="9" width="19.85546875" style="12" customWidth="1"/>
    <col min="10" max="11" width="10.85546875" style="12"/>
    <col min="12" max="12" width="0" style="14" hidden="1" customWidth="1"/>
    <col min="13" max="16384" width="10.85546875" style="12"/>
  </cols>
  <sheetData>
    <row r="4" spans="1:12" ht="12.95" customHeight="1">
      <c r="D4" s="13"/>
    </row>
    <row r="5" spans="1:12" ht="12.95" customHeight="1">
      <c r="D5" s="13"/>
    </row>
    <row r="6" spans="1:12" ht="15.95" customHeight="1">
      <c r="C6" s="15" t="s">
        <v>24</v>
      </c>
      <c r="D6" s="16"/>
      <c r="E6" s="17"/>
      <c r="F6" s="15" t="s">
        <v>25</v>
      </c>
      <c r="H6" s="15" t="s">
        <v>26</v>
      </c>
    </row>
    <row r="7" spans="1:12" ht="18" customHeight="1">
      <c r="A7" s="83" t="s">
        <v>0</v>
      </c>
      <c r="B7" s="83"/>
      <c r="C7" s="72" t="s">
        <v>27</v>
      </c>
      <c r="D7" s="73"/>
      <c r="E7" s="18"/>
      <c r="F7" s="19" t="s">
        <v>28</v>
      </c>
      <c r="H7" s="19" t="s">
        <v>29</v>
      </c>
      <c r="I7" s="20" t="str">
        <f>IF(AND(OR(F7="C",F7="D"),OR((H7="Programa"),H7="Cartera")),"   Dominio o Nivel no válido","")</f>
        <v/>
      </c>
    </row>
    <row r="8" spans="1:12" ht="15.95" customHeight="1">
      <c r="A8" s="84" t="s">
        <v>1</v>
      </c>
      <c r="B8" s="84"/>
      <c r="E8" s="17"/>
      <c r="F8" s="21"/>
    </row>
    <row r="9" spans="1:12" s="22" customFormat="1" ht="48" customHeight="1">
      <c r="A9" s="74"/>
      <c r="B9" s="74"/>
      <c r="C9" s="75" t="str">
        <f>IF(OR(F7="",H7=""),"",IF(F7="D",F100,IF(H7="Proyecto",F101,IF(H7="Cartera",F103,F102))))</f>
        <v>Puedo proporcionar evidencia clara y convincente de mi conocimiento sobre este elemento de competencia</v>
      </c>
      <c r="D9" s="76"/>
      <c r="E9" s="76"/>
      <c r="F9" s="76"/>
      <c r="G9" s="76"/>
      <c r="H9" s="76"/>
      <c r="I9" s="77"/>
      <c r="L9" s="23"/>
    </row>
    <row r="10" spans="1:12" s="22" customFormat="1" ht="20.100000000000001" customHeight="1">
      <c r="B10" s="24"/>
      <c r="C10" s="78" t="s">
        <v>30</v>
      </c>
      <c r="D10" s="79"/>
      <c r="E10" s="79"/>
      <c r="F10" s="79"/>
      <c r="G10" s="79"/>
      <c r="H10" s="79"/>
      <c r="I10" s="80"/>
      <c r="L10" s="23"/>
    </row>
    <row r="11" spans="1:12" s="22" customFormat="1" ht="39.950000000000003" customHeight="1">
      <c r="A11" s="81" t="s">
        <v>31</v>
      </c>
      <c r="B11" s="81"/>
      <c r="C11" s="25" t="s">
        <v>32</v>
      </c>
      <c r="D11" s="25" t="s">
        <v>33</v>
      </c>
      <c r="E11" s="26"/>
      <c r="F11" s="82" t="s">
        <v>34</v>
      </c>
      <c r="G11" s="82"/>
      <c r="H11" s="82"/>
      <c r="I11" s="82"/>
      <c r="L11" s="23"/>
    </row>
    <row r="12" spans="1:12" ht="18" customHeight="1">
      <c r="A12" s="62" t="s">
        <v>35</v>
      </c>
      <c r="C12" s="27"/>
      <c r="D12" s="27"/>
      <c r="E12" s="28"/>
    </row>
    <row r="13" spans="1:12" ht="15.95" customHeight="1">
      <c r="A13" s="29" t="str">
        <f>CONCATENATE($D$100,".3.",L13)</f>
        <v>4.3.1</v>
      </c>
      <c r="B13" s="1" t="s">
        <v>36</v>
      </c>
      <c r="C13" s="30">
        <v>3</v>
      </c>
      <c r="D13" s="30"/>
      <c r="E13" s="31"/>
      <c r="F13" s="85"/>
      <c r="G13" s="86"/>
      <c r="H13" s="86"/>
      <c r="I13" s="86"/>
      <c r="J13" s="32"/>
      <c r="L13" s="14">
        <v>1</v>
      </c>
    </row>
    <row r="14" spans="1:12" ht="15.95" customHeight="1">
      <c r="A14" s="29" t="str">
        <f>CONCATENATE($D$100,".3.",L14)</f>
        <v>4.3.2</v>
      </c>
      <c r="B14" s="1" t="s">
        <v>37</v>
      </c>
      <c r="C14" s="30">
        <v>2</v>
      </c>
      <c r="D14" s="30"/>
      <c r="E14" s="31"/>
      <c r="F14" s="70"/>
      <c r="G14" s="71"/>
      <c r="H14" s="71"/>
      <c r="I14" s="71"/>
      <c r="J14" s="32"/>
      <c r="L14" s="14">
        <f>1+L13</f>
        <v>2</v>
      </c>
    </row>
    <row r="15" spans="1:12" ht="15.95" customHeight="1">
      <c r="A15" s="29" t="str">
        <f>CONCATENATE($D$100,".3.",L15)</f>
        <v>4.3.3</v>
      </c>
      <c r="B15" s="1" t="s">
        <v>38</v>
      </c>
      <c r="C15" s="30">
        <v>2</v>
      </c>
      <c r="D15" s="30"/>
      <c r="E15" s="31"/>
      <c r="F15" s="70"/>
      <c r="G15" s="71"/>
      <c r="H15" s="71"/>
      <c r="I15" s="71"/>
      <c r="J15" s="32"/>
      <c r="L15" s="14">
        <f t="shared" ref="L15:L17" si="0">1+L14</f>
        <v>3</v>
      </c>
    </row>
    <row r="16" spans="1:12" ht="15.95" customHeight="1">
      <c r="A16" s="29" t="str">
        <f>CONCATENATE($D$100,".3.",L16)</f>
        <v>4.3.4</v>
      </c>
      <c r="B16" s="1" t="s">
        <v>39</v>
      </c>
      <c r="C16" s="30">
        <v>3</v>
      </c>
      <c r="D16" s="30"/>
      <c r="E16" s="31"/>
      <c r="F16" s="70"/>
      <c r="G16" s="71"/>
      <c r="H16" s="71"/>
      <c r="I16" s="71"/>
      <c r="J16" s="32"/>
      <c r="L16" s="14">
        <f t="shared" si="0"/>
        <v>4</v>
      </c>
    </row>
    <row r="17" spans="1:12" ht="15.95" customHeight="1">
      <c r="A17" s="29" t="str">
        <f>CONCATENATE($D$100,".3.",L17)</f>
        <v>4.3.5</v>
      </c>
      <c r="B17" s="1" t="s">
        <v>40</v>
      </c>
      <c r="C17" s="30">
        <v>2</v>
      </c>
      <c r="D17" s="30"/>
      <c r="E17" s="31"/>
      <c r="F17" s="70"/>
      <c r="G17" s="71"/>
      <c r="H17" s="71"/>
      <c r="I17" s="71"/>
      <c r="J17" s="32"/>
      <c r="L17" s="14">
        <f t="shared" si="0"/>
        <v>5</v>
      </c>
    </row>
    <row r="18" spans="1:12" s="33" customFormat="1" ht="21" customHeight="1">
      <c r="B18" s="34" t="s">
        <v>41</v>
      </c>
      <c r="C18" s="35">
        <f>IF(COUNTIF(C13:C17,"")=$L17,"",(COUNTIF(C13:C17,3)))</f>
        <v>2</v>
      </c>
      <c r="D18" s="35" t="str">
        <f>IF(COUNTIF(D13:D17,"")=$L17,"",(COUNTIF(D13:D17,3)))</f>
        <v/>
      </c>
      <c r="E18" s="36"/>
      <c r="F18" s="37"/>
      <c r="G18" s="37"/>
      <c r="H18" s="37"/>
      <c r="I18" s="37"/>
      <c r="L18" s="38"/>
    </row>
    <row r="19" spans="1:12" ht="14.25">
      <c r="C19" s="4"/>
      <c r="D19" s="27"/>
      <c r="E19" s="28"/>
      <c r="F19" s="39"/>
      <c r="G19" s="39"/>
      <c r="H19" s="39"/>
      <c r="I19" s="39"/>
    </row>
    <row r="20" spans="1:12" ht="18" customHeight="1">
      <c r="A20" s="62" t="s">
        <v>42</v>
      </c>
      <c r="C20" s="27"/>
      <c r="D20" s="27"/>
      <c r="E20" s="28"/>
      <c r="F20" s="39"/>
      <c r="G20" s="39"/>
      <c r="H20" s="39"/>
      <c r="I20" s="39"/>
    </row>
    <row r="21" spans="1:12" ht="15.95" customHeight="1">
      <c r="A21" s="29" t="str">
        <f t="shared" ref="A21:A30" si="1">CONCATENATE($D$100,".4.",L21)</f>
        <v>4.4.1</v>
      </c>
      <c r="B21" s="1" t="s">
        <v>43</v>
      </c>
      <c r="C21" s="30">
        <v>2</v>
      </c>
      <c r="D21" s="30"/>
      <c r="E21" s="31"/>
      <c r="F21" s="70"/>
      <c r="G21" s="71"/>
      <c r="H21" s="71"/>
      <c r="I21" s="71"/>
      <c r="J21" s="32"/>
      <c r="L21" s="14">
        <v>1</v>
      </c>
    </row>
    <row r="22" spans="1:12" ht="15.95" customHeight="1">
      <c r="A22" s="29" t="str">
        <f t="shared" si="1"/>
        <v>4.4.2</v>
      </c>
      <c r="B22" s="1" t="s">
        <v>44</v>
      </c>
      <c r="C22" s="30">
        <v>2</v>
      </c>
      <c r="D22" s="30"/>
      <c r="E22" s="31"/>
      <c r="F22" s="70"/>
      <c r="G22" s="71"/>
      <c r="H22" s="71"/>
      <c r="I22" s="71"/>
      <c r="J22" s="32"/>
      <c r="L22" s="14">
        <f t="shared" ref="L22:L30" si="2">1+L21</f>
        <v>2</v>
      </c>
    </row>
    <row r="23" spans="1:12" ht="15.95" customHeight="1">
      <c r="A23" s="29" t="str">
        <f t="shared" si="1"/>
        <v>4.4.3</v>
      </c>
      <c r="B23" s="1" t="s">
        <v>45</v>
      </c>
      <c r="C23" s="30">
        <v>3</v>
      </c>
      <c r="D23" s="30"/>
      <c r="E23" s="31"/>
      <c r="F23" s="70"/>
      <c r="G23" s="71"/>
      <c r="H23" s="71"/>
      <c r="I23" s="71"/>
      <c r="J23" s="32"/>
      <c r="L23" s="14">
        <f t="shared" si="2"/>
        <v>3</v>
      </c>
    </row>
    <row r="24" spans="1:12" ht="15.95" customHeight="1">
      <c r="A24" s="29" t="str">
        <f t="shared" si="1"/>
        <v>4.4.4</v>
      </c>
      <c r="B24" s="1" t="s">
        <v>46</v>
      </c>
      <c r="C24" s="30">
        <v>3</v>
      </c>
      <c r="D24" s="30"/>
      <c r="E24" s="31"/>
      <c r="F24" s="70"/>
      <c r="G24" s="71"/>
      <c r="H24" s="71"/>
      <c r="I24" s="71"/>
      <c r="J24" s="32"/>
      <c r="L24" s="14">
        <f t="shared" si="2"/>
        <v>4</v>
      </c>
    </row>
    <row r="25" spans="1:12" ht="15.95" customHeight="1">
      <c r="A25" s="29" t="str">
        <f t="shared" si="1"/>
        <v>4.4.5</v>
      </c>
      <c r="B25" s="1" t="s">
        <v>47</v>
      </c>
      <c r="C25" s="30">
        <v>2</v>
      </c>
      <c r="D25" s="30"/>
      <c r="E25" s="31"/>
      <c r="F25" s="70"/>
      <c r="G25" s="71"/>
      <c r="H25" s="71"/>
      <c r="I25" s="71"/>
      <c r="J25" s="32"/>
      <c r="L25" s="14">
        <f t="shared" si="2"/>
        <v>5</v>
      </c>
    </row>
    <row r="26" spans="1:12" ht="15.95" customHeight="1">
      <c r="A26" s="29" t="str">
        <f t="shared" si="1"/>
        <v>4.4.6</v>
      </c>
      <c r="B26" s="1" t="s">
        <v>48</v>
      </c>
      <c r="C26" s="30">
        <v>3</v>
      </c>
      <c r="D26" s="30"/>
      <c r="E26" s="31"/>
      <c r="F26" s="70"/>
      <c r="G26" s="71"/>
      <c r="H26" s="71"/>
      <c r="I26" s="71"/>
      <c r="J26" s="32"/>
      <c r="L26" s="14">
        <f t="shared" si="2"/>
        <v>6</v>
      </c>
    </row>
    <row r="27" spans="1:12" ht="15.95" customHeight="1">
      <c r="A27" s="29" t="str">
        <f t="shared" si="1"/>
        <v>4.4.7</v>
      </c>
      <c r="B27" s="1" t="s">
        <v>49</v>
      </c>
      <c r="C27" s="30">
        <v>2</v>
      </c>
      <c r="D27" s="30"/>
      <c r="E27" s="31"/>
      <c r="F27" s="70"/>
      <c r="G27" s="71"/>
      <c r="H27" s="71"/>
      <c r="I27" s="71"/>
      <c r="J27" s="32"/>
      <c r="L27" s="14">
        <f t="shared" si="2"/>
        <v>7</v>
      </c>
    </row>
    <row r="28" spans="1:12" ht="15.95" customHeight="1">
      <c r="A28" s="29" t="str">
        <f t="shared" si="1"/>
        <v>4.4.8</v>
      </c>
      <c r="B28" s="1" t="s">
        <v>50</v>
      </c>
      <c r="C28" s="30">
        <v>3</v>
      </c>
      <c r="D28" s="30"/>
      <c r="E28" s="31"/>
      <c r="F28" s="70"/>
      <c r="G28" s="71"/>
      <c r="H28" s="71"/>
      <c r="I28" s="71"/>
      <c r="J28" s="32"/>
      <c r="L28" s="14">
        <f t="shared" si="2"/>
        <v>8</v>
      </c>
    </row>
    <row r="29" spans="1:12" ht="15.95" customHeight="1">
      <c r="A29" s="29" t="str">
        <f t="shared" si="1"/>
        <v>4.4.9</v>
      </c>
      <c r="B29" s="1" t="s">
        <v>51</v>
      </c>
      <c r="C29" s="30">
        <v>3</v>
      </c>
      <c r="D29" s="30"/>
      <c r="E29" s="31"/>
      <c r="F29" s="70"/>
      <c r="G29" s="71"/>
      <c r="H29" s="71"/>
      <c r="I29" s="71"/>
      <c r="J29" s="32"/>
      <c r="L29" s="14">
        <f t="shared" si="2"/>
        <v>9</v>
      </c>
    </row>
    <row r="30" spans="1:12" ht="15.95" customHeight="1">
      <c r="A30" s="29" t="str">
        <f t="shared" si="1"/>
        <v>4.4.10</v>
      </c>
      <c r="B30" s="1" t="s">
        <v>52</v>
      </c>
      <c r="C30" s="30">
        <v>2</v>
      </c>
      <c r="D30" s="30"/>
      <c r="E30" s="31"/>
      <c r="F30" s="70"/>
      <c r="G30" s="71"/>
      <c r="H30" s="71"/>
      <c r="I30" s="71"/>
      <c r="J30" s="32"/>
      <c r="L30" s="14">
        <f t="shared" si="2"/>
        <v>10</v>
      </c>
    </row>
    <row r="31" spans="1:12" s="33" customFormat="1" ht="21" customHeight="1">
      <c r="B31" s="34" t="s">
        <v>41</v>
      </c>
      <c r="C31" s="35">
        <f>IF(COUNTIF(C21:C30,"")=$L30,"",(COUNTIF(C21:C30,3)))</f>
        <v>5</v>
      </c>
      <c r="D31" s="35" t="str">
        <f>IF(COUNTIF(D21:D30,"")=$L30,"",(COUNTIF(D21:D30,3)))</f>
        <v/>
      </c>
      <c r="E31" s="36"/>
      <c r="F31" s="37"/>
      <c r="G31" s="37"/>
      <c r="H31" s="37"/>
      <c r="I31" s="37"/>
      <c r="L31" s="38"/>
    </row>
    <row r="32" spans="1:12">
      <c r="B32" s="40"/>
      <c r="C32" s="27"/>
      <c r="D32" s="27"/>
      <c r="E32" s="28"/>
      <c r="F32" s="39"/>
      <c r="G32" s="39"/>
      <c r="H32" s="39"/>
      <c r="I32" s="39"/>
    </row>
    <row r="33" spans="1:12" ht="18" customHeight="1">
      <c r="A33" s="62" t="s">
        <v>53</v>
      </c>
      <c r="C33" s="27"/>
      <c r="D33" s="27"/>
      <c r="E33" s="28"/>
      <c r="F33" s="39"/>
      <c r="G33" s="39"/>
      <c r="H33" s="39"/>
      <c r="I33" s="39"/>
    </row>
    <row r="34" spans="1:12" ht="15.95" customHeight="1">
      <c r="A34" s="29" t="str">
        <f t="shared" ref="A34:A46" si="3">CONCATENATE($D$100,".5.",L34)</f>
        <v>4.5.1</v>
      </c>
      <c r="B34" s="1" t="s">
        <v>54</v>
      </c>
      <c r="C34" s="30">
        <v>3</v>
      </c>
      <c r="D34" s="30"/>
      <c r="E34" s="31"/>
      <c r="F34" s="70"/>
      <c r="G34" s="71"/>
      <c r="H34" s="71"/>
      <c r="I34" s="71"/>
      <c r="J34" s="32"/>
      <c r="L34" s="14">
        <v>1</v>
      </c>
    </row>
    <row r="35" spans="1:12" ht="15.95" customHeight="1">
      <c r="A35" s="29" t="str">
        <f t="shared" si="3"/>
        <v>4.5.2</v>
      </c>
      <c r="B35" s="1" t="s">
        <v>55</v>
      </c>
      <c r="C35" s="30">
        <v>2</v>
      </c>
      <c r="D35" s="30"/>
      <c r="E35" s="31"/>
      <c r="F35" s="70"/>
      <c r="G35" s="71"/>
      <c r="H35" s="71"/>
      <c r="I35" s="71"/>
      <c r="J35" s="32"/>
      <c r="L35" s="14">
        <f t="shared" ref="L35:L46" si="4">1+L34</f>
        <v>2</v>
      </c>
    </row>
    <row r="36" spans="1:12" ht="15.95" customHeight="1">
      <c r="A36" s="29" t="str">
        <f t="shared" si="3"/>
        <v>4.5.3</v>
      </c>
      <c r="B36" s="1" t="s">
        <v>56</v>
      </c>
      <c r="C36" s="30">
        <v>3</v>
      </c>
      <c r="D36" s="30"/>
      <c r="E36" s="31"/>
      <c r="F36" s="70"/>
      <c r="G36" s="71"/>
      <c r="H36" s="71"/>
      <c r="I36" s="71"/>
      <c r="J36" s="32"/>
      <c r="L36" s="14">
        <f t="shared" si="4"/>
        <v>3</v>
      </c>
    </row>
    <row r="37" spans="1:12" ht="15.95" customHeight="1">
      <c r="A37" s="29" t="str">
        <f t="shared" si="3"/>
        <v>4.5.4</v>
      </c>
      <c r="B37" s="1" t="s">
        <v>57</v>
      </c>
      <c r="C37" s="30">
        <v>3</v>
      </c>
      <c r="D37" s="30"/>
      <c r="E37" s="31"/>
      <c r="F37" s="70"/>
      <c r="G37" s="71"/>
      <c r="H37" s="71"/>
      <c r="I37" s="71"/>
      <c r="J37" s="32"/>
      <c r="L37" s="14">
        <f t="shared" si="4"/>
        <v>4</v>
      </c>
    </row>
    <row r="38" spans="1:12" ht="15.95" customHeight="1">
      <c r="A38" s="29" t="str">
        <f t="shared" si="3"/>
        <v>4.5.5</v>
      </c>
      <c r="B38" s="1" t="s">
        <v>58</v>
      </c>
      <c r="C38" s="30">
        <v>2</v>
      </c>
      <c r="D38" s="30"/>
      <c r="E38" s="31"/>
      <c r="F38" s="70"/>
      <c r="G38" s="71"/>
      <c r="H38" s="71"/>
      <c r="I38" s="71"/>
      <c r="J38" s="32"/>
      <c r="L38" s="14">
        <f t="shared" si="4"/>
        <v>5</v>
      </c>
    </row>
    <row r="39" spans="1:12" ht="15.95" customHeight="1">
      <c r="A39" s="29" t="str">
        <f t="shared" si="3"/>
        <v>4.5.6</v>
      </c>
      <c r="B39" s="1" t="s">
        <v>59</v>
      </c>
      <c r="C39" s="30">
        <v>2</v>
      </c>
      <c r="D39" s="30"/>
      <c r="E39" s="31"/>
      <c r="F39" s="70"/>
      <c r="G39" s="71"/>
      <c r="H39" s="71"/>
      <c r="I39" s="71"/>
      <c r="J39" s="32"/>
      <c r="L39" s="14">
        <f t="shared" si="4"/>
        <v>6</v>
      </c>
    </row>
    <row r="40" spans="1:12" ht="15.95" customHeight="1">
      <c r="A40" s="29" t="str">
        <f t="shared" si="3"/>
        <v>4.5.7</v>
      </c>
      <c r="B40" s="1" t="s">
        <v>60</v>
      </c>
      <c r="C40" s="30">
        <v>3</v>
      </c>
      <c r="D40" s="30"/>
      <c r="E40" s="31"/>
      <c r="F40" s="70"/>
      <c r="G40" s="71"/>
      <c r="H40" s="71"/>
      <c r="I40" s="71"/>
      <c r="J40" s="32"/>
      <c r="L40" s="14">
        <f t="shared" si="4"/>
        <v>7</v>
      </c>
    </row>
    <row r="41" spans="1:12" ht="15.95" customHeight="1">
      <c r="A41" s="29" t="str">
        <f t="shared" si="3"/>
        <v>4.5.8</v>
      </c>
      <c r="B41" s="1" t="s">
        <v>61</v>
      </c>
      <c r="C41" s="30">
        <v>2</v>
      </c>
      <c r="D41" s="30"/>
      <c r="E41" s="31"/>
      <c r="F41" s="70"/>
      <c r="G41" s="71"/>
      <c r="H41" s="71"/>
      <c r="I41" s="71"/>
      <c r="J41" s="32"/>
      <c r="L41" s="14">
        <f t="shared" si="4"/>
        <v>8</v>
      </c>
    </row>
    <row r="42" spans="1:12" ht="15.95" customHeight="1">
      <c r="A42" s="29" t="str">
        <f t="shared" si="3"/>
        <v>4.5.9</v>
      </c>
      <c r="B42" s="1" t="s">
        <v>62</v>
      </c>
      <c r="C42" s="30">
        <v>3</v>
      </c>
      <c r="D42" s="30"/>
      <c r="E42" s="31"/>
      <c r="F42" s="70"/>
      <c r="G42" s="71"/>
      <c r="H42" s="71"/>
      <c r="I42" s="71"/>
      <c r="J42" s="32"/>
      <c r="L42" s="14">
        <f t="shared" si="4"/>
        <v>9</v>
      </c>
    </row>
    <row r="43" spans="1:12" ht="15.95" customHeight="1">
      <c r="A43" s="29" t="str">
        <f t="shared" si="3"/>
        <v>4.5.10</v>
      </c>
      <c r="B43" s="1" t="s">
        <v>63</v>
      </c>
      <c r="C43" s="30">
        <v>3</v>
      </c>
      <c r="D43" s="30"/>
      <c r="E43" s="31"/>
      <c r="F43" s="70"/>
      <c r="G43" s="71"/>
      <c r="H43" s="71"/>
      <c r="I43" s="71"/>
      <c r="J43" s="32"/>
      <c r="L43" s="14">
        <f t="shared" si="4"/>
        <v>10</v>
      </c>
    </row>
    <row r="44" spans="1:12" ht="15.95" customHeight="1">
      <c r="A44" s="29" t="str">
        <f t="shared" si="3"/>
        <v>4.5.11</v>
      </c>
      <c r="B44" s="1" t="s">
        <v>64</v>
      </c>
      <c r="C44" s="30">
        <v>3</v>
      </c>
      <c r="D44" s="30"/>
      <c r="E44" s="31"/>
      <c r="F44" s="70"/>
      <c r="G44" s="71"/>
      <c r="H44" s="71"/>
      <c r="I44" s="71"/>
      <c r="J44" s="32"/>
      <c r="L44" s="14">
        <f t="shared" si="4"/>
        <v>11</v>
      </c>
    </row>
    <row r="45" spans="1:12" ht="15.95" customHeight="1">
      <c r="A45" s="29" t="str">
        <f t="shared" si="3"/>
        <v>4.5.12</v>
      </c>
      <c r="B45" s="1" t="s">
        <v>65</v>
      </c>
      <c r="C45" s="30">
        <v>3</v>
      </c>
      <c r="D45" s="30"/>
      <c r="E45" s="31"/>
      <c r="F45" s="70"/>
      <c r="G45" s="71"/>
      <c r="H45" s="71"/>
      <c r="I45" s="71"/>
      <c r="J45" s="32"/>
      <c r="L45" s="14">
        <f t="shared" si="4"/>
        <v>12</v>
      </c>
    </row>
    <row r="46" spans="1:12" ht="15.95" customHeight="1">
      <c r="A46" s="29" t="str">
        <f t="shared" si="3"/>
        <v>4.5.13</v>
      </c>
      <c r="B46" s="1" t="s">
        <v>66</v>
      </c>
      <c r="C46" s="30">
        <v>2</v>
      </c>
      <c r="D46" s="30"/>
      <c r="E46" s="31"/>
      <c r="F46" s="70"/>
      <c r="G46" s="71"/>
      <c r="H46" s="71"/>
      <c r="I46" s="71"/>
      <c r="J46" s="32"/>
      <c r="L46" s="14">
        <f t="shared" si="4"/>
        <v>13</v>
      </c>
    </row>
    <row r="47" spans="1:12" ht="15.95" customHeight="1">
      <c r="A47" s="29" t="str">
        <f>IF($D$100=4,"",CONCATENATE($D$100,".5.",L47))</f>
        <v/>
      </c>
      <c r="B47" s="1" t="str">
        <f>IF(A47="","","Selección y equilibrio")</f>
        <v/>
      </c>
      <c r="C47" s="30"/>
      <c r="D47" s="30"/>
      <c r="E47" s="31"/>
      <c r="F47" s="70"/>
      <c r="G47" s="71"/>
      <c r="H47" s="71"/>
      <c r="I47" s="71"/>
      <c r="J47" s="32"/>
      <c r="L47" s="14">
        <v>14</v>
      </c>
    </row>
    <row r="48" spans="1:12" s="33" customFormat="1" ht="21" customHeight="1">
      <c r="B48" s="34" t="s">
        <v>41</v>
      </c>
      <c r="C48" s="35">
        <f>IF(COUNTIF(C34:C47,"")=$L$47,"",(COUNTIF(C34:C47,3)))</f>
        <v>8</v>
      </c>
      <c r="D48" s="35" t="str">
        <f>IF(COUNTIF(D34:D47,"")=$L$47,"",(COUNTIF(D34:D47,3)))</f>
        <v/>
      </c>
      <c r="E48" s="36"/>
      <c r="L48" s="38"/>
    </row>
    <row r="49" spans="1:12" s="3" customFormat="1" ht="15.95" customHeight="1">
      <c r="E49" s="41"/>
      <c r="L49" s="42"/>
    </row>
    <row r="50" spans="1:12" s="3" customFormat="1" ht="15.95" customHeight="1">
      <c r="B50" s="43" t="s">
        <v>67</v>
      </c>
      <c r="E50" s="41"/>
      <c r="L50" s="42"/>
    </row>
    <row r="51" spans="1:12" s="3" customFormat="1" ht="9" customHeight="1">
      <c r="B51" s="44"/>
      <c r="E51" s="41"/>
      <c r="L51" s="42"/>
    </row>
    <row r="52" spans="1:12" s="3" customFormat="1" ht="15.95" customHeight="1">
      <c r="B52" s="45" t="s">
        <v>68</v>
      </c>
      <c r="C52" s="46">
        <f>COUNTIF(C$13:C$17,3)+COUNTIF(C$21:C$30,3)+COUNTIF(C$34:C$47,3)</f>
        <v>15</v>
      </c>
      <c r="D52" s="46">
        <f>COUNTIF(D$13:D$17,3)+COUNTIF(D$21:D$30,3)+COUNTIF(D$34:D$47,3)</f>
        <v>0</v>
      </c>
      <c r="E52" s="41"/>
      <c r="L52" s="42"/>
    </row>
    <row r="53" spans="1:12" s="3" customFormat="1" ht="15.95" customHeight="1">
      <c r="B53" s="45" t="s">
        <v>69</v>
      </c>
      <c r="C53" s="46">
        <f>COUNTIF(C$13:C$17,2)+COUNTIF(C$21:C$30,2)+COUNTIF(C$34:C$47,2)</f>
        <v>13</v>
      </c>
      <c r="D53" s="46">
        <f>COUNTIF(D$13:D$17,2)+COUNTIF(D$21:D$30,2)+COUNTIF(D$34:D$47,2)</f>
        <v>0</v>
      </c>
      <c r="E53" s="41"/>
      <c r="L53" s="42"/>
    </row>
    <row r="54" spans="1:12" s="3" customFormat="1" ht="15.95" customHeight="1">
      <c r="B54" s="45" t="s">
        <v>70</v>
      </c>
      <c r="C54" s="46">
        <f>COUNTIF(C$13:C$17,1)+COUNTIF(C$21:C$30,1)+COUNTIF(C$34:C$47,1)</f>
        <v>0</v>
      </c>
      <c r="D54" s="46">
        <f>COUNTIF(D$13:D$17,1)+COUNTIF(D$21:D$30,1)+COUNTIF(D$34:D$47,1)</f>
        <v>0</v>
      </c>
      <c r="E54" s="41"/>
      <c r="L54" s="42"/>
    </row>
    <row r="55" spans="1:12" s="3" customFormat="1" ht="15.95" customHeight="1">
      <c r="B55" s="45" t="s">
        <v>71</v>
      </c>
      <c r="C55" s="46">
        <f>IF($H$7="Proyecto",(COUNTBLANK(C$13:C$17)+COUNTBLANK(C$21:C$30)+COUNTBLANK(C$34:C$46)),(COUNTBLANK(C$13:C$17)+COUNTBLANK(C$21:C$30)+COUNTBLANK(C$34:C$47)))</f>
        <v>0</v>
      </c>
      <c r="D55" s="46">
        <f>IF($H$7="Project",(COUNTBLANK(D$13:D$17)+COUNTBLANK(D$21:D$30)+COUNTBLANK(D$34:D$46)),(COUNTBLANK(D$13:D$17)+COUNTBLANK(D$21:D$30)+COUNTBLANK(D$34:D$47)))</f>
        <v>29</v>
      </c>
      <c r="E55" s="41"/>
      <c r="F55" s="87" t="str">
        <f>IF(C55&gt;0,"Por favor evalúe todos los elementos de compentencia","")</f>
        <v/>
      </c>
      <c r="G55" s="87"/>
      <c r="H55" s="87"/>
      <c r="I55" s="87"/>
      <c r="L55" s="42"/>
    </row>
    <row r="56" spans="1:12" s="3" customFormat="1" ht="9.9499999999999993" customHeight="1">
      <c r="G56" s="47"/>
      <c r="H56" s="47"/>
      <c r="I56" s="47"/>
      <c r="J56" s="47"/>
      <c r="L56" s="42"/>
    </row>
    <row r="57" spans="1:12" s="3" customFormat="1" ht="9.9499999999999993" customHeight="1">
      <c r="G57" s="47"/>
      <c r="H57" s="47"/>
      <c r="I57" s="47"/>
      <c r="J57" s="47"/>
      <c r="L57" s="42"/>
    </row>
    <row r="58" spans="1:12" s="3" customFormat="1" ht="15.95" customHeight="1">
      <c r="B58" s="3" t="s">
        <v>72</v>
      </c>
      <c r="G58" s="47"/>
      <c r="H58" s="47"/>
      <c r="I58" s="47"/>
      <c r="J58" s="47"/>
      <c r="L58" s="42"/>
    </row>
    <row r="59" spans="1:12" s="3" customFormat="1" ht="14.25">
      <c r="A59" s="9"/>
      <c r="G59" s="47"/>
      <c r="H59" s="47"/>
      <c r="I59" s="47"/>
      <c r="J59" s="47"/>
      <c r="L59" s="42"/>
    </row>
    <row r="60" spans="1:12" s="3" customFormat="1" ht="14.25">
      <c r="E60" s="41"/>
      <c r="L60" s="42"/>
    </row>
    <row r="61" spans="1:12" s="3" customFormat="1" ht="14.25">
      <c r="E61" s="41"/>
      <c r="L61" s="42"/>
    </row>
    <row r="62" spans="1:12" s="3" customFormat="1" ht="14.25">
      <c r="E62" s="41"/>
      <c r="L62" s="42"/>
    </row>
    <row r="63" spans="1:12" s="3" customFormat="1" ht="14.25">
      <c r="E63" s="41"/>
      <c r="L63" s="42"/>
    </row>
    <row r="64" spans="1:12" s="3" customFormat="1" ht="14.25">
      <c r="E64" s="41"/>
      <c r="L64" s="42"/>
    </row>
    <row r="65" spans="5:12" s="3" customFormat="1" ht="14.25">
      <c r="E65" s="41"/>
      <c r="L65" s="42"/>
    </row>
    <row r="66" spans="5:12" s="3" customFormat="1" ht="14.25">
      <c r="E66" s="41"/>
      <c r="L66" s="42"/>
    </row>
    <row r="67" spans="5:12" s="3" customFormat="1" ht="14.25">
      <c r="E67" s="41"/>
      <c r="L67" s="42"/>
    </row>
    <row r="68" spans="5:12" s="3" customFormat="1" ht="14.25">
      <c r="E68" s="41"/>
      <c r="L68" s="42"/>
    </row>
    <row r="69" spans="5:12" s="3" customFormat="1" ht="14.25">
      <c r="E69" s="41"/>
      <c r="L69" s="42"/>
    </row>
    <row r="70" spans="5:12" s="3" customFormat="1" ht="14.25">
      <c r="E70" s="41"/>
      <c r="L70" s="42"/>
    </row>
    <row r="71" spans="5:12" s="3" customFormat="1" ht="14.25">
      <c r="E71" s="41"/>
      <c r="L71" s="42"/>
    </row>
    <row r="72" spans="5:12" s="3" customFormat="1" ht="14.25">
      <c r="E72" s="41"/>
      <c r="L72" s="42"/>
    </row>
    <row r="73" spans="5:12" s="3" customFormat="1" ht="14.25">
      <c r="E73" s="41"/>
      <c r="L73" s="42"/>
    </row>
    <row r="74" spans="5:12" s="3" customFormat="1" ht="14.25">
      <c r="E74" s="41"/>
      <c r="L74" s="42"/>
    </row>
    <row r="75" spans="5:12" s="3" customFormat="1" ht="14.25">
      <c r="E75" s="41"/>
      <c r="L75" s="42"/>
    </row>
    <row r="76" spans="5:12" s="3" customFormat="1" ht="14.25">
      <c r="E76" s="41"/>
      <c r="L76" s="42"/>
    </row>
    <row r="77" spans="5:12" s="3" customFormat="1" ht="14.25">
      <c r="E77" s="41"/>
      <c r="L77" s="42"/>
    </row>
    <row r="78" spans="5:12" s="3" customFormat="1" ht="14.25">
      <c r="E78" s="41"/>
      <c r="L78" s="42"/>
    </row>
    <row r="79" spans="5:12" s="3" customFormat="1" ht="14.25">
      <c r="E79" s="41"/>
      <c r="L79" s="42"/>
    </row>
    <row r="80" spans="5:12" s="3" customFormat="1" ht="14.25">
      <c r="E80" s="41"/>
      <c r="L80" s="42"/>
    </row>
    <row r="81" spans="5:12" s="3" customFormat="1" ht="14.25">
      <c r="E81" s="41"/>
      <c r="L81" s="42"/>
    </row>
    <row r="82" spans="5:12" s="3" customFormat="1" ht="14.25">
      <c r="E82" s="41"/>
      <c r="L82" s="42"/>
    </row>
    <row r="83" spans="5:12" s="3" customFormat="1" ht="14.25">
      <c r="E83" s="41"/>
      <c r="L83" s="42"/>
    </row>
    <row r="84" spans="5:12" s="3" customFormat="1" ht="14.25">
      <c r="E84" s="41"/>
      <c r="L84" s="42"/>
    </row>
    <row r="85" spans="5:12" s="3" customFormat="1" ht="14.25">
      <c r="E85" s="41"/>
      <c r="L85" s="42"/>
    </row>
    <row r="86" spans="5:12" s="3" customFormat="1" ht="14.25">
      <c r="E86" s="41"/>
      <c r="L86" s="42"/>
    </row>
    <row r="87" spans="5:12" s="3" customFormat="1" ht="14.25">
      <c r="E87" s="41"/>
      <c r="L87" s="42"/>
    </row>
    <row r="88" spans="5:12" s="3" customFormat="1" ht="14.25">
      <c r="E88" s="41"/>
      <c r="L88" s="42"/>
    </row>
    <row r="89" spans="5:12" s="3" customFormat="1" ht="14.25">
      <c r="E89" s="41"/>
      <c r="L89" s="42"/>
    </row>
    <row r="90" spans="5:12" s="3" customFormat="1" ht="14.25">
      <c r="E90" s="41"/>
      <c r="L90" s="42"/>
    </row>
    <row r="91" spans="5:12" s="3" customFormat="1" ht="14.25">
      <c r="E91" s="41"/>
      <c r="L91" s="42"/>
    </row>
    <row r="92" spans="5:12" s="3" customFormat="1" ht="14.25">
      <c r="E92" s="41"/>
      <c r="L92" s="42"/>
    </row>
    <row r="93" spans="5:12" s="3" customFormat="1" ht="14.25">
      <c r="E93" s="41"/>
      <c r="L93" s="42"/>
    </row>
    <row r="94" spans="5:12" s="3" customFormat="1" ht="14.25">
      <c r="E94" s="41"/>
      <c r="L94" s="42"/>
    </row>
    <row r="95" spans="5:12" s="3" customFormat="1" ht="14.25">
      <c r="E95" s="41"/>
      <c r="L95" s="42"/>
    </row>
    <row r="96" spans="5:12" s="3" customFormat="1" ht="14.25">
      <c r="E96" s="41"/>
      <c r="L96" s="42"/>
    </row>
    <row r="97" spans="1:12" s="3" customFormat="1" ht="14.25">
      <c r="E97" s="41"/>
      <c r="L97" s="42"/>
    </row>
    <row r="98" spans="1:12" s="3" customFormat="1" ht="14.25">
      <c r="E98" s="41"/>
      <c r="L98" s="42"/>
    </row>
    <row r="99" spans="1:12" s="3" customFormat="1" ht="14.25">
      <c r="E99" s="41"/>
      <c r="F99" s="3" t="s">
        <v>73</v>
      </c>
      <c r="L99" s="42"/>
    </row>
    <row r="100" spans="1:12" s="3" customFormat="1" ht="14.25">
      <c r="C100" s="45" t="s">
        <v>74</v>
      </c>
      <c r="D100" s="4">
        <f>IF($H$7="Proyecto",4,IF($H$7="Cartera",6,5))</f>
        <v>4</v>
      </c>
      <c r="F100" s="10" t="s">
        <v>75</v>
      </c>
      <c r="G100" s="47"/>
      <c r="H100" s="47"/>
      <c r="I100" s="47"/>
      <c r="J100" s="47"/>
      <c r="L100" s="42"/>
    </row>
    <row r="101" spans="1:12" ht="14.25">
      <c r="A101" s="48"/>
      <c r="C101" s="45" t="s">
        <v>76</v>
      </c>
      <c r="D101" s="4">
        <f>IF(D100=4, 28,29)</f>
        <v>28</v>
      </c>
      <c r="F101" s="10" t="s">
        <v>77</v>
      </c>
      <c r="G101" s="49"/>
      <c r="H101" s="49"/>
      <c r="I101" s="49"/>
      <c r="J101" s="49"/>
    </row>
    <row r="102" spans="1:12" ht="14.25">
      <c r="F102" s="10" t="s">
        <v>78</v>
      </c>
    </row>
    <row r="103" spans="1:12" ht="14.25">
      <c r="F103" s="10" t="s">
        <v>79</v>
      </c>
    </row>
  </sheetData>
  <mergeCells count="38">
    <mergeCell ref="F55:I55"/>
    <mergeCell ref="F37:I37"/>
    <mergeCell ref="F38:I38"/>
    <mergeCell ref="F39:I39"/>
    <mergeCell ref="F40:I40"/>
    <mergeCell ref="F41:I41"/>
    <mergeCell ref="F42:I42"/>
    <mergeCell ref="F43:I43"/>
    <mergeCell ref="F44:I44"/>
    <mergeCell ref="F45:I45"/>
    <mergeCell ref="F46:I46"/>
    <mergeCell ref="F47:I47"/>
    <mergeCell ref="F36:I36"/>
    <mergeCell ref="F22:I22"/>
    <mergeCell ref="F23:I23"/>
    <mergeCell ref="F24:I24"/>
    <mergeCell ref="F25:I25"/>
    <mergeCell ref="F26:I26"/>
    <mergeCell ref="F27:I27"/>
    <mergeCell ref="F28:I28"/>
    <mergeCell ref="F29:I29"/>
    <mergeCell ref="F30:I30"/>
    <mergeCell ref="F34:I34"/>
    <mergeCell ref="F35:I35"/>
    <mergeCell ref="F21:I21"/>
    <mergeCell ref="C7:D7"/>
    <mergeCell ref="A9:B9"/>
    <mergeCell ref="C9:I9"/>
    <mergeCell ref="C10:I10"/>
    <mergeCell ref="A11:B11"/>
    <mergeCell ref="F11:I11"/>
    <mergeCell ref="A7:B7"/>
    <mergeCell ref="A8:B8"/>
    <mergeCell ref="F13:I13"/>
    <mergeCell ref="F14:I14"/>
    <mergeCell ref="F15:I15"/>
    <mergeCell ref="F16:I16"/>
    <mergeCell ref="F17:I17"/>
  </mergeCells>
  <conditionalFormatting sqref="C13:D17">
    <cfRule type="cellIs" dxfId="11" priority="10" operator="equal">
      <formula>2</formula>
    </cfRule>
    <cfRule type="cellIs" dxfId="10" priority="11" operator="equal">
      <formula>3</formula>
    </cfRule>
    <cfRule type="cellIs" dxfId="9" priority="12" operator="equal">
      <formula>1</formula>
    </cfRule>
  </conditionalFormatting>
  <conditionalFormatting sqref="C21:D21">
    <cfRule type="cellIs" dxfId="8" priority="7" operator="equal">
      <formula>2</formula>
    </cfRule>
    <cfRule type="cellIs" dxfId="7" priority="8" operator="equal">
      <formula>3</formula>
    </cfRule>
    <cfRule type="cellIs" dxfId="6" priority="9" operator="equal">
      <formula>1</formula>
    </cfRule>
  </conditionalFormatting>
  <conditionalFormatting sqref="C22:D30">
    <cfRule type="cellIs" dxfId="5" priority="4" operator="equal">
      <formula>2</formula>
    </cfRule>
    <cfRule type="cellIs" dxfId="4" priority="5" operator="equal">
      <formula>3</formula>
    </cfRule>
    <cfRule type="cellIs" dxfId="3" priority="6" operator="equal">
      <formula>1</formula>
    </cfRule>
  </conditionalFormatting>
  <conditionalFormatting sqref="C34:D47">
    <cfRule type="cellIs" dxfId="2" priority="1" operator="equal">
      <formula>2</formula>
    </cfRule>
    <cfRule type="cellIs" dxfId="1" priority="2" operator="equal">
      <formula>3</formula>
    </cfRule>
    <cfRule type="cellIs" dxfId="0" priority="3" operator="equal">
      <formula>1</formula>
    </cfRule>
  </conditionalFormatting>
  <dataValidations count="5">
    <dataValidation type="list" allowBlank="1" showInputMessage="1" showErrorMessage="1" sqref="H7" xr:uid="{00000000-0002-0000-0100-000000000000}">
      <formula1>"Proyecto, Programa, Cartera"</formula1>
    </dataValidation>
    <dataValidation type="whole" allowBlank="1" showInputMessage="1" showErrorMessage="1" sqref="E13:E17 E21:E30 E34:E47" xr:uid="{00000000-0002-0000-0100-000001000000}">
      <formula1>0</formula1>
      <formula2>10</formula2>
    </dataValidation>
    <dataValidation allowBlank="1" showDropDown="1" showInputMessage="1" showErrorMessage="1" sqref="C32:D33" xr:uid="{00000000-0002-0000-0100-000002000000}"/>
    <dataValidation type="list" allowBlank="1" showInputMessage="1" showErrorMessage="1" sqref="F7" xr:uid="{00000000-0002-0000-0100-000003000000}">
      <formula1>"A, B, C, D"</formula1>
    </dataValidation>
    <dataValidation type="whole" allowBlank="1" showDropDown="1" showInputMessage="1" showErrorMessage="1" sqref="C13:D17 C21:D30 C34:D47" xr:uid="{00000000-0002-0000-0100-000004000000}">
      <formula1>1</formula1>
      <formula2>3</formula2>
    </dataValidation>
  </dataValidations>
  <pageMargins left="0.49603174603174605" right="0.21929824561403508" top="0.57017543859649122" bottom="0.85565476190476186" header="0.3" footer="0.3"/>
  <pageSetup paperSize="9" orientation="landscape" r:id="rId1"/>
  <headerFooter>
    <oddFooter>&amp;L&amp;"Tahoma,Normal"&amp;9F-07-03-02.0.v4-ICB/ICR&amp;R&amp;"Tahoma,Normal"&amp;9&amp;A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Soraya Recinos</dc:creator>
  <cp:keywords/>
  <dc:description/>
  <cp:lastModifiedBy>Sergio Trigueros</cp:lastModifiedBy>
  <cp:revision/>
  <dcterms:created xsi:type="dcterms:W3CDTF">2018-09-28T18:03:31Z</dcterms:created>
  <dcterms:modified xsi:type="dcterms:W3CDTF">2025-02-18T18:16:27Z</dcterms:modified>
  <cp:category/>
  <cp:contentStatus/>
</cp:coreProperties>
</file>